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690" windowHeight="11070" activeTab="1"/>
  </bookViews>
  <sheets>
    <sheet name="P1_VH za uplynulá období_HČ" sheetId="4" r:id="rId1"/>
    <sheet name="P2 _PN rozpočtu 2020_HČ" sheetId="7" r:id="rId2"/>
    <sheet name="P1_VH za uplynulá období_DČ" sheetId="8" r:id="rId3"/>
    <sheet name="P2_PN rozpočtu 2020_DČ" sheetId="3" r:id="rId4"/>
  </sheets>
  <definedNames>
    <definedName name="_xlnm.Print_Titles" localSheetId="2">'P1_VH za uplynulá období_DČ'!$1:$3</definedName>
    <definedName name="_xlnm.Print_Titles" localSheetId="0">'P1_VH za uplynulá období_HČ'!$1:$3</definedName>
    <definedName name="_xlnm.Print_Titles" localSheetId="1">'P2 _PN rozpočtu 2020_HČ'!$1:$3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7" l="1"/>
  <c r="D10" i="7"/>
  <c r="D119" i="7" l="1"/>
  <c r="D120" i="7"/>
  <c r="D89" i="7" l="1"/>
  <c r="D27" i="7" l="1"/>
  <c r="D52" i="7" l="1"/>
  <c r="C49" i="7"/>
  <c r="E74" i="4"/>
  <c r="D49" i="4"/>
  <c r="C118" i="4"/>
  <c r="C105" i="4"/>
  <c r="C49" i="4"/>
  <c r="B117" i="4"/>
  <c r="B31" i="4"/>
  <c r="E51" i="3" l="1"/>
  <c r="E90" i="4"/>
  <c r="E89" i="4"/>
  <c r="E45" i="4"/>
  <c r="B45" i="7" s="1"/>
  <c r="E129" i="4"/>
  <c r="B129" i="7" s="1"/>
  <c r="B90" i="7" l="1"/>
  <c r="D129" i="7" l="1"/>
  <c r="K129" i="7" s="1"/>
  <c r="D45" i="7"/>
  <c r="M45" i="7" s="1"/>
  <c r="M129" i="7" l="1"/>
  <c r="N129" i="7" s="1"/>
  <c r="L129" i="7"/>
  <c r="L45" i="7"/>
  <c r="N45" i="7" s="1"/>
  <c r="K45" i="7"/>
  <c r="E7" i="8" l="1"/>
  <c r="C57" i="3" l="1"/>
  <c r="C71" i="3" s="1"/>
  <c r="C52" i="3"/>
  <c r="C18" i="3"/>
  <c r="C6" i="3"/>
  <c r="D6" i="3"/>
  <c r="K137" i="7"/>
  <c r="C126" i="7"/>
  <c r="C123" i="7"/>
  <c r="C118" i="7"/>
  <c r="C105" i="7"/>
  <c r="C92" i="7"/>
  <c r="C85" i="7"/>
  <c r="C63" i="7"/>
  <c r="C43" i="7"/>
  <c r="C31" i="7"/>
  <c r="C23" i="7"/>
  <c r="C14" i="7"/>
  <c r="C6" i="7"/>
  <c r="E6" i="3" l="1"/>
  <c r="C47" i="3"/>
  <c r="C73" i="3" s="1"/>
  <c r="C117" i="7"/>
  <c r="C134" i="7" s="1"/>
  <c r="C80" i="7"/>
  <c r="C136" i="7" l="1"/>
  <c r="D105" i="4"/>
  <c r="B105" i="4"/>
  <c r="E55" i="8" l="1"/>
  <c r="I105" i="7" l="1"/>
  <c r="D23" i="3"/>
  <c r="D9" i="3"/>
  <c r="J117" i="7"/>
  <c r="F118" i="7"/>
  <c r="F117" i="7" s="1"/>
  <c r="D47" i="3" l="1"/>
  <c r="M82" i="7"/>
  <c r="M135" i="7"/>
  <c r="D7" i="7"/>
  <c r="K7" i="7" s="1"/>
  <c r="D8" i="7"/>
  <c r="E7" i="3" l="1"/>
  <c r="G7" i="3"/>
  <c r="H7" i="3" s="1"/>
  <c r="F8" i="3"/>
  <c r="G8" i="3"/>
  <c r="H8" i="3" s="1"/>
  <c r="L8" i="7"/>
  <c r="M8" i="7"/>
  <c r="M7" i="7"/>
  <c r="F7" i="3"/>
  <c r="L7" i="7"/>
  <c r="M137" i="7"/>
  <c r="J134" i="7"/>
  <c r="F31" i="7"/>
  <c r="G31" i="7"/>
  <c r="H31" i="7"/>
  <c r="I31" i="7"/>
  <c r="J31" i="7"/>
  <c r="E31" i="7"/>
  <c r="N7" i="7" l="1"/>
  <c r="N8" i="7"/>
  <c r="N137" i="7"/>
  <c r="L137" i="7"/>
  <c r="D115" i="7"/>
  <c r="D131" i="7"/>
  <c r="D132" i="7"/>
  <c r="D133" i="7"/>
  <c r="D84" i="7"/>
  <c r="D9" i="7"/>
  <c r="D11" i="7"/>
  <c r="D13" i="7"/>
  <c r="D15" i="7"/>
  <c r="D16" i="7"/>
  <c r="D17" i="7"/>
  <c r="D18" i="7"/>
  <c r="D19" i="7"/>
  <c r="D20" i="7"/>
  <c r="D21" i="7"/>
  <c r="D22" i="7"/>
  <c r="D24" i="7"/>
  <c r="D25" i="7"/>
  <c r="D26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4" i="7"/>
  <c r="D46" i="7"/>
  <c r="D47" i="7"/>
  <c r="D48" i="7"/>
  <c r="D50" i="7"/>
  <c r="D51" i="7"/>
  <c r="D53" i="7"/>
  <c r="D54" i="7"/>
  <c r="D55" i="7"/>
  <c r="D56" i="7"/>
  <c r="D57" i="7"/>
  <c r="D58" i="7"/>
  <c r="D59" i="7"/>
  <c r="D60" i="7"/>
  <c r="D61" i="7"/>
  <c r="D62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G53" i="3"/>
  <c r="G54" i="3"/>
  <c r="G55" i="3"/>
  <c r="G56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51" i="3"/>
  <c r="G10" i="3"/>
  <c r="G11" i="3"/>
  <c r="G12" i="3"/>
  <c r="G13" i="3"/>
  <c r="G14" i="3"/>
  <c r="G15" i="3"/>
  <c r="G16" i="3"/>
  <c r="G17" i="3"/>
  <c r="G19" i="3"/>
  <c r="G20" i="3"/>
  <c r="G21" i="3"/>
  <c r="G22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E53" i="8"/>
  <c r="E54" i="8"/>
  <c r="B54" i="3" s="1"/>
  <c r="B55" i="3"/>
  <c r="E56" i="8"/>
  <c r="B56" i="3" s="1"/>
  <c r="E58" i="8"/>
  <c r="B58" i="3" s="1"/>
  <c r="E59" i="8"/>
  <c r="B59" i="3" s="1"/>
  <c r="E60" i="8"/>
  <c r="B60" i="3" s="1"/>
  <c r="E61" i="8"/>
  <c r="B61" i="3" s="1"/>
  <c r="E62" i="8"/>
  <c r="B62" i="3" s="1"/>
  <c r="E63" i="8"/>
  <c r="B63" i="3" s="1"/>
  <c r="E64" i="8"/>
  <c r="B64" i="3" s="1"/>
  <c r="E65" i="8"/>
  <c r="B65" i="3" s="1"/>
  <c r="E66" i="8"/>
  <c r="B66" i="3" s="1"/>
  <c r="E67" i="8"/>
  <c r="B67" i="3" s="1"/>
  <c r="E68" i="8"/>
  <c r="B68" i="3" s="1"/>
  <c r="E69" i="8"/>
  <c r="B69" i="3" s="1"/>
  <c r="E70" i="8"/>
  <c r="B70" i="3" s="1"/>
  <c r="E51" i="8"/>
  <c r="B51" i="3" s="1"/>
  <c r="C57" i="8"/>
  <c r="D57" i="8"/>
  <c r="B57" i="8"/>
  <c r="C52" i="8"/>
  <c r="D52" i="8"/>
  <c r="B52" i="8"/>
  <c r="B7" i="3"/>
  <c r="E8" i="8"/>
  <c r="B8" i="3" s="1"/>
  <c r="E10" i="8"/>
  <c r="B10" i="3" s="1"/>
  <c r="E11" i="8"/>
  <c r="B11" i="3" s="1"/>
  <c r="E12" i="8"/>
  <c r="B12" i="3" s="1"/>
  <c r="E13" i="8"/>
  <c r="E14" i="8"/>
  <c r="E15" i="8"/>
  <c r="E16" i="8"/>
  <c r="E17" i="8"/>
  <c r="E19" i="8"/>
  <c r="E20" i="8"/>
  <c r="E21" i="8"/>
  <c r="E22" i="8"/>
  <c r="E24" i="8"/>
  <c r="E25" i="8"/>
  <c r="E26" i="8"/>
  <c r="E27" i="8"/>
  <c r="E28" i="8"/>
  <c r="E29" i="8"/>
  <c r="B29" i="3" s="1"/>
  <c r="E30" i="8"/>
  <c r="B30" i="3" s="1"/>
  <c r="E31" i="8"/>
  <c r="B31" i="3" s="1"/>
  <c r="E32" i="8"/>
  <c r="B32" i="3" s="1"/>
  <c r="E33" i="8"/>
  <c r="B33" i="3" s="1"/>
  <c r="E34" i="8"/>
  <c r="B34" i="3" s="1"/>
  <c r="E35" i="8"/>
  <c r="B35" i="3" s="1"/>
  <c r="E36" i="8"/>
  <c r="B36" i="3" s="1"/>
  <c r="E37" i="8"/>
  <c r="B37" i="3" s="1"/>
  <c r="E38" i="8"/>
  <c r="B38" i="3" s="1"/>
  <c r="E39" i="8"/>
  <c r="B39" i="3" s="1"/>
  <c r="E40" i="8"/>
  <c r="B40" i="3" s="1"/>
  <c r="E41" i="8"/>
  <c r="B41" i="3" s="1"/>
  <c r="E42" i="8"/>
  <c r="B42" i="3" s="1"/>
  <c r="E43" i="8"/>
  <c r="B43" i="3" s="1"/>
  <c r="E44" i="8"/>
  <c r="B44" i="3" s="1"/>
  <c r="E45" i="8"/>
  <c r="B45" i="3" s="1"/>
  <c r="E46" i="8"/>
  <c r="B46" i="3" s="1"/>
  <c r="C23" i="8"/>
  <c r="D23" i="8"/>
  <c r="G23" i="3" s="1"/>
  <c r="B23" i="8"/>
  <c r="G18" i="3"/>
  <c r="B18" i="8"/>
  <c r="C9" i="8"/>
  <c r="D9" i="8"/>
  <c r="G9" i="3" s="1"/>
  <c r="B9" i="8"/>
  <c r="C6" i="8"/>
  <c r="D6" i="8"/>
  <c r="G6" i="3" s="1"/>
  <c r="B6" i="8"/>
  <c r="B71" i="8" l="1"/>
  <c r="C71" i="8"/>
  <c r="E52" i="8"/>
  <c r="B52" i="3" s="1"/>
  <c r="H44" i="3"/>
  <c r="F44" i="3"/>
  <c r="F32" i="3"/>
  <c r="H32" i="3" s="1"/>
  <c r="F64" i="3"/>
  <c r="H64" i="3"/>
  <c r="F43" i="3"/>
  <c r="H43" i="3" s="1"/>
  <c r="H39" i="3"/>
  <c r="F39" i="3"/>
  <c r="F35" i="3"/>
  <c r="H35" i="3"/>
  <c r="F31" i="3"/>
  <c r="H31" i="3" s="1"/>
  <c r="H22" i="3"/>
  <c r="F22" i="3"/>
  <c r="F17" i="3"/>
  <c r="F13" i="3"/>
  <c r="F51" i="3"/>
  <c r="H51" i="3"/>
  <c r="F67" i="3"/>
  <c r="H67" i="3"/>
  <c r="F63" i="3"/>
  <c r="H63" i="3" s="1"/>
  <c r="F55" i="3"/>
  <c r="H55" i="3" s="1"/>
  <c r="H36" i="3"/>
  <c r="F36" i="3"/>
  <c r="F28" i="3"/>
  <c r="H28" i="3" s="1"/>
  <c r="F19" i="3"/>
  <c r="H19" i="3"/>
  <c r="H14" i="3"/>
  <c r="F14" i="3"/>
  <c r="F68" i="3"/>
  <c r="H68" i="3" s="1"/>
  <c r="H56" i="3"/>
  <c r="F56" i="3"/>
  <c r="F6" i="3"/>
  <c r="F23" i="3"/>
  <c r="H23" i="3"/>
  <c r="H46" i="3"/>
  <c r="F46" i="3"/>
  <c r="F42" i="3"/>
  <c r="H42" i="3"/>
  <c r="H38" i="3"/>
  <c r="F38" i="3"/>
  <c r="F34" i="3"/>
  <c r="H34" i="3" s="1"/>
  <c r="H30" i="3"/>
  <c r="F30" i="3"/>
  <c r="H26" i="3"/>
  <c r="F26" i="3"/>
  <c r="F21" i="3"/>
  <c r="H21" i="3"/>
  <c r="H16" i="3"/>
  <c r="F16" i="3"/>
  <c r="H12" i="3"/>
  <c r="F12" i="3"/>
  <c r="F70" i="3"/>
  <c r="H70" i="3" s="1"/>
  <c r="F66" i="3"/>
  <c r="H66" i="3" s="1"/>
  <c r="F62" i="3"/>
  <c r="H62" i="3" s="1"/>
  <c r="F59" i="3"/>
  <c r="H59" i="3" s="1"/>
  <c r="H54" i="3"/>
  <c r="F54" i="3"/>
  <c r="H40" i="3"/>
  <c r="F40" i="3"/>
  <c r="F24" i="3"/>
  <c r="H24" i="3" s="1"/>
  <c r="H10" i="3"/>
  <c r="F10" i="3"/>
  <c r="H60" i="3"/>
  <c r="F60" i="3"/>
  <c r="F18" i="3"/>
  <c r="H18" i="3" s="1"/>
  <c r="F45" i="3"/>
  <c r="H45" i="3" s="1"/>
  <c r="F41" i="3"/>
  <c r="H41" i="3" s="1"/>
  <c r="F37" i="3"/>
  <c r="H37" i="3" s="1"/>
  <c r="F33" i="3"/>
  <c r="H33" i="3"/>
  <c r="F29" i="3"/>
  <c r="H29" i="3" s="1"/>
  <c r="F25" i="3"/>
  <c r="H25" i="3"/>
  <c r="H20" i="3"/>
  <c r="F20" i="3"/>
  <c r="F15" i="3"/>
  <c r="F11" i="3"/>
  <c r="F69" i="3"/>
  <c r="H69" i="3" s="1"/>
  <c r="F65" i="3"/>
  <c r="H65" i="3" s="1"/>
  <c r="F61" i="3"/>
  <c r="H61" i="3" s="1"/>
  <c r="F58" i="3"/>
  <c r="H58" i="3" s="1"/>
  <c r="F53" i="3"/>
  <c r="H53" i="3" s="1"/>
  <c r="E69" i="3"/>
  <c r="E65" i="3"/>
  <c r="E61" i="3"/>
  <c r="E58" i="3"/>
  <c r="E53" i="3"/>
  <c r="E70" i="3"/>
  <c r="E66" i="3"/>
  <c r="E62" i="3"/>
  <c r="E59" i="3"/>
  <c r="E54" i="3"/>
  <c r="E67" i="3"/>
  <c r="E63" i="3"/>
  <c r="E55" i="3"/>
  <c r="E68" i="3"/>
  <c r="E64" i="3"/>
  <c r="E60" i="3"/>
  <c r="E56" i="3"/>
  <c r="B47" i="8"/>
  <c r="E23" i="8"/>
  <c r="B23" i="3" s="1"/>
  <c r="E9" i="8"/>
  <c r="B9" i="3" s="1"/>
  <c r="D71" i="8"/>
  <c r="E57" i="8"/>
  <c r="B57" i="3" s="1"/>
  <c r="E18" i="3"/>
  <c r="E23" i="3"/>
  <c r="E45" i="3"/>
  <c r="E41" i="3"/>
  <c r="E37" i="3"/>
  <c r="E33" i="3"/>
  <c r="E29" i="3"/>
  <c r="E25" i="3"/>
  <c r="E21" i="3"/>
  <c r="E17" i="3"/>
  <c r="E13" i="3"/>
  <c r="E46" i="3"/>
  <c r="E42" i="3"/>
  <c r="E38" i="3"/>
  <c r="E34" i="3"/>
  <c r="E30" i="3"/>
  <c r="E26" i="3"/>
  <c r="E22" i="3"/>
  <c r="E14" i="3"/>
  <c r="E10" i="3"/>
  <c r="E43" i="3"/>
  <c r="E39" i="3"/>
  <c r="E35" i="3"/>
  <c r="E31" i="3"/>
  <c r="E19" i="3"/>
  <c r="E15" i="3"/>
  <c r="E11" i="3"/>
  <c r="E6" i="8"/>
  <c r="B6" i="3" s="1"/>
  <c r="E18" i="8"/>
  <c r="B18" i="3" s="1"/>
  <c r="E44" i="3"/>
  <c r="E40" i="3"/>
  <c r="E36" i="3"/>
  <c r="E32" i="3"/>
  <c r="E28" i="3"/>
  <c r="E24" i="3"/>
  <c r="E20" i="3"/>
  <c r="E16" i="3"/>
  <c r="E12" i="3"/>
  <c r="E8" i="3"/>
  <c r="D47" i="8"/>
  <c r="G47" i="3" s="1"/>
  <c r="C47" i="8"/>
  <c r="J6" i="7"/>
  <c r="D130" i="7"/>
  <c r="H126" i="7"/>
  <c r="H117" i="7" s="1"/>
  <c r="G123" i="7"/>
  <c r="E118" i="7"/>
  <c r="E117" i="7" s="1"/>
  <c r="K115" i="7"/>
  <c r="K119" i="7"/>
  <c r="K131" i="7"/>
  <c r="K132" i="7"/>
  <c r="K133" i="7"/>
  <c r="K84" i="7"/>
  <c r="K8" i="7"/>
  <c r="K12" i="7"/>
  <c r="L17" i="7"/>
  <c r="L20" i="7"/>
  <c r="L28" i="7"/>
  <c r="L42" i="7"/>
  <c r="L53" i="7"/>
  <c r="L54" i="7"/>
  <c r="L62" i="7"/>
  <c r="L78" i="7"/>
  <c r="E7" i="4"/>
  <c r="B7" i="7" s="1"/>
  <c r="C126" i="4"/>
  <c r="D126" i="4"/>
  <c r="B126" i="4"/>
  <c r="E130" i="4"/>
  <c r="C123" i="4"/>
  <c r="D123" i="4"/>
  <c r="D118" i="4"/>
  <c r="E124" i="4"/>
  <c r="B124" i="7" s="1"/>
  <c r="B118" i="4"/>
  <c r="B130" i="7" l="1"/>
  <c r="D123" i="7"/>
  <c r="K123" i="7" s="1"/>
  <c r="G117" i="7"/>
  <c r="H11" i="3"/>
  <c r="H17" i="3"/>
  <c r="H15" i="3"/>
  <c r="H13" i="3"/>
  <c r="H6" i="3"/>
  <c r="M130" i="7"/>
  <c r="K130" i="7"/>
  <c r="K70" i="7"/>
  <c r="M70" i="7"/>
  <c r="K48" i="7"/>
  <c r="M48" i="7"/>
  <c r="K34" i="7"/>
  <c r="M34" i="7"/>
  <c r="K25" i="7"/>
  <c r="M25" i="7"/>
  <c r="L84" i="7"/>
  <c r="M84" i="7"/>
  <c r="K79" i="7"/>
  <c r="M79" i="7"/>
  <c r="K67" i="7"/>
  <c r="M67" i="7"/>
  <c r="K58" i="7"/>
  <c r="M58" i="7"/>
  <c r="K50" i="7"/>
  <c r="M50" i="7"/>
  <c r="K39" i="7"/>
  <c r="M39" i="7"/>
  <c r="K29" i="7"/>
  <c r="M29" i="7"/>
  <c r="K21" i="7"/>
  <c r="M21" i="7"/>
  <c r="N21" i="7" s="1"/>
  <c r="K11" i="7"/>
  <c r="M11" i="7"/>
  <c r="M131" i="7"/>
  <c r="N131" i="7" s="1"/>
  <c r="K76" i="7"/>
  <c r="M76" i="7"/>
  <c r="K72" i="7"/>
  <c r="M72" i="7"/>
  <c r="K68" i="7"/>
  <c r="M68" i="7"/>
  <c r="K64" i="7"/>
  <c r="M64" i="7"/>
  <c r="K59" i="7"/>
  <c r="M59" i="7"/>
  <c r="K55" i="7"/>
  <c r="M55" i="7"/>
  <c r="K51" i="7"/>
  <c r="M51" i="7"/>
  <c r="K46" i="7"/>
  <c r="M46" i="7"/>
  <c r="K40" i="7"/>
  <c r="M40" i="7"/>
  <c r="K36" i="7"/>
  <c r="M36" i="7"/>
  <c r="K30" i="7"/>
  <c r="M30" i="7"/>
  <c r="N30" i="7" s="1"/>
  <c r="K26" i="7"/>
  <c r="M26" i="7"/>
  <c r="K22" i="7"/>
  <c r="M22" i="7"/>
  <c r="K18" i="7"/>
  <c r="M18" i="7"/>
  <c r="K13" i="7"/>
  <c r="M13" i="7"/>
  <c r="M132" i="7"/>
  <c r="N132" i="7" s="1"/>
  <c r="L64" i="7"/>
  <c r="L50" i="7"/>
  <c r="L30" i="7"/>
  <c r="K74" i="7"/>
  <c r="M74" i="7"/>
  <c r="K57" i="7"/>
  <c r="M57" i="7"/>
  <c r="N57" i="7" s="1"/>
  <c r="K71" i="7"/>
  <c r="M71" i="7"/>
  <c r="K62" i="7"/>
  <c r="M62" i="7"/>
  <c r="N62" i="7" s="1"/>
  <c r="K44" i="7"/>
  <c r="M44" i="7"/>
  <c r="K35" i="7"/>
  <c r="M35" i="7"/>
  <c r="M115" i="7"/>
  <c r="N115" i="7" s="1"/>
  <c r="K77" i="7"/>
  <c r="M77" i="7"/>
  <c r="K73" i="7"/>
  <c r="M73" i="7"/>
  <c r="K69" i="7"/>
  <c r="M69" i="7"/>
  <c r="K65" i="7"/>
  <c r="M65" i="7"/>
  <c r="K60" i="7"/>
  <c r="M60" i="7"/>
  <c r="K56" i="7"/>
  <c r="M56" i="7"/>
  <c r="K52" i="7"/>
  <c r="M52" i="7"/>
  <c r="K47" i="7"/>
  <c r="M47" i="7"/>
  <c r="K41" i="7"/>
  <c r="M41" i="7"/>
  <c r="K37" i="7"/>
  <c r="M37" i="7"/>
  <c r="K33" i="7"/>
  <c r="M33" i="7"/>
  <c r="K32" i="7"/>
  <c r="M32" i="7"/>
  <c r="K27" i="7"/>
  <c r="M27" i="7"/>
  <c r="K24" i="7"/>
  <c r="M24" i="7"/>
  <c r="K19" i="7"/>
  <c r="M19" i="7"/>
  <c r="K15" i="7"/>
  <c r="M15" i="7"/>
  <c r="K9" i="7"/>
  <c r="M9" i="7"/>
  <c r="M133" i="7"/>
  <c r="N133" i="7" s="1"/>
  <c r="L119" i="7"/>
  <c r="M119" i="7"/>
  <c r="L131" i="7"/>
  <c r="L55" i="7"/>
  <c r="L18" i="7"/>
  <c r="M12" i="7"/>
  <c r="K78" i="7"/>
  <c r="M78" i="7"/>
  <c r="N78" i="7" s="1"/>
  <c r="K61" i="7"/>
  <c r="M61" i="7"/>
  <c r="K42" i="7"/>
  <c r="M42" i="7"/>
  <c r="N42" i="7" s="1"/>
  <c r="K16" i="7"/>
  <c r="M16" i="7"/>
  <c r="L46" i="7"/>
  <c r="L12" i="7"/>
  <c r="L39" i="7"/>
  <c r="L11" i="7"/>
  <c r="L34" i="7"/>
  <c r="L70" i="7"/>
  <c r="K66" i="7"/>
  <c r="M66" i="7"/>
  <c r="K53" i="7"/>
  <c r="M53" i="7"/>
  <c r="N53" i="7" s="1"/>
  <c r="K38" i="7"/>
  <c r="M38" i="7"/>
  <c r="K28" i="7"/>
  <c r="M28" i="7"/>
  <c r="N28" i="7" s="1"/>
  <c r="K20" i="7"/>
  <c r="M20" i="7"/>
  <c r="N20" i="7" s="1"/>
  <c r="K10" i="7"/>
  <c r="M10" i="7"/>
  <c r="K75" i="7"/>
  <c r="M75" i="7"/>
  <c r="K54" i="7"/>
  <c r="M54" i="7"/>
  <c r="N54" i="7" s="1"/>
  <c r="K17" i="7"/>
  <c r="M17" i="7"/>
  <c r="N17" i="7" s="1"/>
  <c r="L36" i="7"/>
  <c r="L72" i="7"/>
  <c r="L132" i="7"/>
  <c r="L115" i="7"/>
  <c r="L75" i="7"/>
  <c r="L61" i="7"/>
  <c r="L73" i="7"/>
  <c r="L47" i="7"/>
  <c r="L37" i="7"/>
  <c r="L9" i="7"/>
  <c r="L15" i="7"/>
  <c r="L24" i="7"/>
  <c r="L40" i="7"/>
  <c r="L51" i="7"/>
  <c r="L59" i="7"/>
  <c r="L68" i="7"/>
  <c r="L76" i="7"/>
  <c r="L22" i="7"/>
  <c r="L71" i="7"/>
  <c r="L10" i="7"/>
  <c r="L16" i="7"/>
  <c r="L25" i="7"/>
  <c r="L32" i="7"/>
  <c r="L33" i="7"/>
  <c r="L41" i="7"/>
  <c r="L52" i="7"/>
  <c r="L60" i="7"/>
  <c r="L69" i="7"/>
  <c r="L77" i="7"/>
  <c r="L13" i="7"/>
  <c r="L26" i="7"/>
  <c r="L35" i="7"/>
  <c r="L44" i="7"/>
  <c r="L58" i="7"/>
  <c r="L67" i="7"/>
  <c r="L79" i="7"/>
  <c r="L133" i="7"/>
  <c r="L21" i="7"/>
  <c r="L29" i="7"/>
  <c r="L38" i="7"/>
  <c r="L48" i="7"/>
  <c r="L57" i="7"/>
  <c r="L66" i="7"/>
  <c r="L74" i="7"/>
  <c r="L19" i="7"/>
  <c r="L27" i="7"/>
  <c r="L56" i="7"/>
  <c r="L65" i="7"/>
  <c r="L130" i="7"/>
  <c r="B73" i="8"/>
  <c r="E71" i="8"/>
  <c r="B71" i="3" s="1"/>
  <c r="E47" i="8"/>
  <c r="B47" i="3" s="1"/>
  <c r="D73" i="8"/>
  <c r="C73" i="8"/>
  <c r="E134" i="7"/>
  <c r="D118" i="7"/>
  <c r="E118" i="4"/>
  <c r="B118" i="7" s="1"/>
  <c r="E123" i="4"/>
  <c r="B123" i="7" s="1"/>
  <c r="D117" i="4"/>
  <c r="C117" i="4"/>
  <c r="N12" i="7" l="1"/>
  <c r="N13" i="7"/>
  <c r="N51" i="7"/>
  <c r="N9" i="7"/>
  <c r="N39" i="7"/>
  <c r="N25" i="7"/>
  <c r="N76" i="7"/>
  <c r="N73" i="7"/>
  <c r="N22" i="7"/>
  <c r="N130" i="7"/>
  <c r="N71" i="7"/>
  <c r="N29" i="7"/>
  <c r="N64" i="7"/>
  <c r="N44" i="7"/>
  <c r="K118" i="7"/>
  <c r="N84" i="7"/>
  <c r="N74" i="7"/>
  <c r="N50" i="7"/>
  <c r="N59" i="7"/>
  <c r="N47" i="7"/>
  <c r="N33" i="7"/>
  <c r="N34" i="7"/>
  <c r="N10" i="7"/>
  <c r="N79" i="7"/>
  <c r="N69" i="7"/>
  <c r="N68" i="7"/>
  <c r="N70" i="7"/>
  <c r="N66" i="7"/>
  <c r="N65" i="7"/>
  <c r="N67" i="7"/>
  <c r="N58" i="7"/>
  <c r="N48" i="7"/>
  <c r="N46" i="7"/>
  <c r="N37" i="7"/>
  <c r="N40" i="7"/>
  <c r="N27" i="7"/>
  <c r="N19" i="7"/>
  <c r="N18" i="7"/>
  <c r="N119" i="7"/>
  <c r="N77" i="7"/>
  <c r="N75" i="7"/>
  <c r="N72" i="7"/>
  <c r="N52" i="7"/>
  <c r="N60" i="7"/>
  <c r="N61" i="7"/>
  <c r="N55" i="7"/>
  <c r="N56" i="7"/>
  <c r="N35" i="7"/>
  <c r="N32" i="7"/>
  <c r="N41" i="7"/>
  <c r="N38" i="7"/>
  <c r="N36" i="7"/>
  <c r="N24" i="7"/>
  <c r="N26" i="7"/>
  <c r="N16" i="7"/>
  <c r="N15" i="7"/>
  <c r="N11" i="7"/>
  <c r="M118" i="7"/>
  <c r="L118" i="7"/>
  <c r="B73" i="3"/>
  <c r="E73" i="8"/>
  <c r="E117" i="4"/>
  <c r="B117" i="7" s="1"/>
  <c r="D57" i="3"/>
  <c r="G57" i="3" s="1"/>
  <c r="D52" i="3"/>
  <c r="G6" i="7"/>
  <c r="H6" i="7"/>
  <c r="G52" i="3" l="1"/>
  <c r="D71" i="3"/>
  <c r="G71" i="3" s="1"/>
  <c r="N118" i="7"/>
  <c r="F52" i="3"/>
  <c r="F9" i="3"/>
  <c r="H9" i="3"/>
  <c r="F57" i="3"/>
  <c r="H57" i="3" s="1"/>
  <c r="F27" i="3"/>
  <c r="H27" i="3" s="1"/>
  <c r="E27" i="3"/>
  <c r="E9" i="3"/>
  <c r="E52" i="3"/>
  <c r="E57" i="3"/>
  <c r="F134" i="7"/>
  <c r="G134" i="7"/>
  <c r="H134" i="7"/>
  <c r="E119" i="4"/>
  <c r="B119" i="7" s="1"/>
  <c r="E41" i="4"/>
  <c r="B41" i="7" s="1"/>
  <c r="H52" i="3" l="1"/>
  <c r="F71" i="3"/>
  <c r="H71" i="3" s="1"/>
  <c r="F47" i="3"/>
  <c r="H47" i="3" s="1"/>
  <c r="E47" i="3"/>
  <c r="D73" i="3"/>
  <c r="G73" i="3" s="1"/>
  <c r="E71" i="3"/>
  <c r="D128" i="7"/>
  <c r="D127" i="7"/>
  <c r="D126" i="7"/>
  <c r="D125" i="7"/>
  <c r="D124" i="7"/>
  <c r="M123" i="7"/>
  <c r="D122" i="7"/>
  <c r="D121" i="7"/>
  <c r="D116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I96" i="7"/>
  <c r="D96" i="7" s="1"/>
  <c r="D95" i="7"/>
  <c r="D94" i="7"/>
  <c r="D93" i="7"/>
  <c r="I92" i="7"/>
  <c r="D92" i="7" s="1"/>
  <c r="D91" i="7"/>
  <c r="D90" i="7"/>
  <c r="D88" i="7"/>
  <c r="D87" i="7"/>
  <c r="D86" i="7"/>
  <c r="I85" i="7"/>
  <c r="J63" i="7"/>
  <c r="I63" i="7"/>
  <c r="H63" i="7"/>
  <c r="G63" i="7"/>
  <c r="F63" i="7"/>
  <c r="E63" i="7"/>
  <c r="J49" i="7"/>
  <c r="I49" i="7"/>
  <c r="H49" i="7"/>
  <c r="G49" i="7"/>
  <c r="F49" i="7"/>
  <c r="E49" i="7"/>
  <c r="J43" i="7"/>
  <c r="I43" i="7"/>
  <c r="H43" i="7"/>
  <c r="G43" i="7"/>
  <c r="F43" i="7"/>
  <c r="E43" i="7"/>
  <c r="J23" i="7"/>
  <c r="I23" i="7"/>
  <c r="H23" i="7"/>
  <c r="G23" i="7"/>
  <c r="E23" i="7"/>
  <c r="J14" i="7"/>
  <c r="I14" i="7"/>
  <c r="H14" i="7"/>
  <c r="G14" i="7"/>
  <c r="F14" i="7"/>
  <c r="E14" i="7"/>
  <c r="I6" i="7"/>
  <c r="F6" i="7"/>
  <c r="E6" i="7"/>
  <c r="E137" i="4"/>
  <c r="C96" i="4"/>
  <c r="C92" i="4"/>
  <c r="D92" i="4"/>
  <c r="B92" i="4"/>
  <c r="E86" i="4"/>
  <c r="B86" i="7" s="1"/>
  <c r="E87" i="4"/>
  <c r="B87" i="7" s="1"/>
  <c r="E88" i="4"/>
  <c r="B88" i="7" s="1"/>
  <c r="B89" i="7"/>
  <c r="E91" i="4"/>
  <c r="B91" i="7" s="1"/>
  <c r="E93" i="4"/>
  <c r="B93" i="7" s="1"/>
  <c r="E94" i="4"/>
  <c r="B94" i="7" s="1"/>
  <c r="E95" i="4"/>
  <c r="B95" i="7" s="1"/>
  <c r="E97" i="4"/>
  <c r="B97" i="7" s="1"/>
  <c r="E98" i="4"/>
  <c r="B98" i="7" s="1"/>
  <c r="E99" i="4"/>
  <c r="B99" i="7" s="1"/>
  <c r="E100" i="4"/>
  <c r="B100" i="7" s="1"/>
  <c r="E101" i="4"/>
  <c r="B101" i="7" s="1"/>
  <c r="E102" i="4"/>
  <c r="B102" i="7" s="1"/>
  <c r="E103" i="4"/>
  <c r="B103" i="7" s="1"/>
  <c r="E104" i="4"/>
  <c r="B104" i="7" s="1"/>
  <c r="E106" i="4"/>
  <c r="B106" i="7" s="1"/>
  <c r="E107" i="4"/>
  <c r="B107" i="7" s="1"/>
  <c r="E111" i="4"/>
  <c r="B111" i="7" s="1"/>
  <c r="E108" i="4"/>
  <c r="B108" i="7" s="1"/>
  <c r="E109" i="4"/>
  <c r="B109" i="7" s="1"/>
  <c r="E110" i="4"/>
  <c r="B110" i="7" s="1"/>
  <c r="E112" i="4"/>
  <c r="B112" i="7" s="1"/>
  <c r="E113" i="4"/>
  <c r="B113" i="7" s="1"/>
  <c r="E114" i="4"/>
  <c r="B114" i="7" s="1"/>
  <c r="E115" i="4"/>
  <c r="B115" i="7" s="1"/>
  <c r="E116" i="4"/>
  <c r="B116" i="7" s="1"/>
  <c r="E120" i="4"/>
  <c r="B120" i="7" s="1"/>
  <c r="E121" i="4"/>
  <c r="B121" i="7" s="1"/>
  <c r="E122" i="4"/>
  <c r="B122" i="7" s="1"/>
  <c r="E127" i="4"/>
  <c r="B127" i="7" s="1"/>
  <c r="E128" i="4"/>
  <c r="B128" i="7" s="1"/>
  <c r="E125" i="4"/>
  <c r="B125" i="7" s="1"/>
  <c r="E126" i="4"/>
  <c r="B126" i="7" s="1"/>
  <c r="E131" i="4"/>
  <c r="B131" i="7" s="1"/>
  <c r="E132" i="4"/>
  <c r="B132" i="7" s="1"/>
  <c r="E133" i="4"/>
  <c r="B133" i="7" s="1"/>
  <c r="E84" i="4"/>
  <c r="B84" i="7" s="1"/>
  <c r="C85" i="4"/>
  <c r="D85" i="4"/>
  <c r="B85" i="4"/>
  <c r="E69" i="4"/>
  <c r="B69" i="7" s="1"/>
  <c r="E70" i="4"/>
  <c r="B70" i="7" s="1"/>
  <c r="E71" i="4"/>
  <c r="B71" i="7" s="1"/>
  <c r="E72" i="4"/>
  <c r="B72" i="7" s="1"/>
  <c r="E73" i="4"/>
  <c r="B73" i="7" s="1"/>
  <c r="B74" i="7"/>
  <c r="E75" i="4"/>
  <c r="B75" i="7" s="1"/>
  <c r="E76" i="4"/>
  <c r="B76" i="7" s="1"/>
  <c r="E77" i="4"/>
  <c r="B77" i="7" s="1"/>
  <c r="E78" i="4"/>
  <c r="B78" i="7" s="1"/>
  <c r="E79" i="4"/>
  <c r="B79" i="7" s="1"/>
  <c r="E68" i="4"/>
  <c r="B68" i="7" s="1"/>
  <c r="E65" i="4"/>
  <c r="B65" i="7" s="1"/>
  <c r="E66" i="4"/>
  <c r="B66" i="7" s="1"/>
  <c r="E67" i="4"/>
  <c r="B67" i="7" s="1"/>
  <c r="E64" i="4"/>
  <c r="B64" i="7" s="1"/>
  <c r="E53" i="4"/>
  <c r="B53" i="7" s="1"/>
  <c r="E54" i="4"/>
  <c r="B54" i="7" s="1"/>
  <c r="E55" i="4"/>
  <c r="B55" i="7" s="1"/>
  <c r="E56" i="4"/>
  <c r="B56" i="7" s="1"/>
  <c r="E57" i="4"/>
  <c r="B57" i="7" s="1"/>
  <c r="E58" i="4"/>
  <c r="B58" i="7" s="1"/>
  <c r="E59" i="4"/>
  <c r="B59" i="7" s="1"/>
  <c r="E60" i="4"/>
  <c r="B60" i="7" s="1"/>
  <c r="E61" i="4"/>
  <c r="B61" i="7" s="1"/>
  <c r="E62" i="4"/>
  <c r="B62" i="7" s="1"/>
  <c r="E52" i="4"/>
  <c r="B52" i="7" s="1"/>
  <c r="E51" i="4"/>
  <c r="B51" i="7" s="1"/>
  <c r="E50" i="4"/>
  <c r="B50" i="7" s="1"/>
  <c r="E48" i="4"/>
  <c r="B48" i="7" s="1"/>
  <c r="E47" i="4"/>
  <c r="B47" i="7" s="1"/>
  <c r="E46" i="4"/>
  <c r="E44" i="4"/>
  <c r="B44" i="7" s="1"/>
  <c r="E33" i="4"/>
  <c r="B33" i="7" s="1"/>
  <c r="E34" i="4"/>
  <c r="B34" i="7" s="1"/>
  <c r="E35" i="4"/>
  <c r="B35" i="7" s="1"/>
  <c r="E36" i="4"/>
  <c r="B36" i="7" s="1"/>
  <c r="E37" i="4"/>
  <c r="B37" i="7" s="1"/>
  <c r="E38" i="4"/>
  <c r="B38" i="7" s="1"/>
  <c r="E39" i="4"/>
  <c r="B39" i="7" s="1"/>
  <c r="E40" i="4"/>
  <c r="B40" i="7" s="1"/>
  <c r="E42" i="4"/>
  <c r="B42" i="7" s="1"/>
  <c r="E32" i="4"/>
  <c r="B32" i="7" s="1"/>
  <c r="E29" i="4"/>
  <c r="B29" i="7" s="1"/>
  <c r="E30" i="4"/>
  <c r="B30" i="7" s="1"/>
  <c r="E28" i="4"/>
  <c r="B28" i="7" s="1"/>
  <c r="E25" i="4"/>
  <c r="B25" i="7" s="1"/>
  <c r="E26" i="4"/>
  <c r="B26" i="7" s="1"/>
  <c r="E27" i="4"/>
  <c r="B27" i="7" s="1"/>
  <c r="E24" i="4"/>
  <c r="B24" i="7" s="1"/>
  <c r="E20" i="4"/>
  <c r="B20" i="7" s="1"/>
  <c r="E21" i="4"/>
  <c r="B21" i="7" s="1"/>
  <c r="E22" i="4"/>
  <c r="B22" i="7" s="1"/>
  <c r="E19" i="4"/>
  <c r="B19" i="7" s="1"/>
  <c r="E16" i="4"/>
  <c r="B16" i="7" s="1"/>
  <c r="E17" i="4"/>
  <c r="B17" i="7" s="1"/>
  <c r="E18" i="4"/>
  <c r="B18" i="7" s="1"/>
  <c r="E15" i="4"/>
  <c r="B15" i="7" s="1"/>
  <c r="E8" i="4"/>
  <c r="B8" i="7" s="1"/>
  <c r="E9" i="4"/>
  <c r="B9" i="7" s="1"/>
  <c r="E10" i="4"/>
  <c r="B10" i="7" s="1"/>
  <c r="E11" i="4"/>
  <c r="B11" i="7" s="1"/>
  <c r="E12" i="4"/>
  <c r="B12" i="7" s="1"/>
  <c r="E13" i="4"/>
  <c r="B13" i="7" s="1"/>
  <c r="C63" i="4"/>
  <c r="D63" i="4"/>
  <c r="B63" i="4"/>
  <c r="C43" i="4"/>
  <c r="D43" i="4"/>
  <c r="B43" i="4"/>
  <c r="C31" i="4"/>
  <c r="D31" i="4"/>
  <c r="M31" i="7" s="1"/>
  <c r="C23" i="4"/>
  <c r="D23" i="4"/>
  <c r="B23" i="4"/>
  <c r="C14" i="4"/>
  <c r="D14" i="4"/>
  <c r="B14" i="4"/>
  <c r="C6" i="4"/>
  <c r="D6" i="4"/>
  <c r="B6" i="4"/>
  <c r="B46" i="7" l="1"/>
  <c r="E80" i="7"/>
  <c r="E136" i="7" s="1"/>
  <c r="D117" i="7"/>
  <c r="K117" i="7" s="1"/>
  <c r="M125" i="7"/>
  <c r="N125" i="7" s="1"/>
  <c r="K125" i="7"/>
  <c r="M126" i="7"/>
  <c r="K126" i="7"/>
  <c r="M128" i="7"/>
  <c r="K128" i="7"/>
  <c r="M127" i="7"/>
  <c r="K127" i="7"/>
  <c r="M124" i="7"/>
  <c r="N124" i="7" s="1"/>
  <c r="K124" i="7"/>
  <c r="M122" i="7"/>
  <c r="K122" i="7"/>
  <c r="M121" i="7"/>
  <c r="K121" i="7"/>
  <c r="M120" i="7"/>
  <c r="K120" i="7"/>
  <c r="M101" i="7"/>
  <c r="N101" i="7" s="1"/>
  <c r="K101" i="7"/>
  <c r="M100" i="7"/>
  <c r="K100" i="7"/>
  <c r="M104" i="7"/>
  <c r="K104" i="7"/>
  <c r="M103" i="7"/>
  <c r="K103" i="7"/>
  <c r="M102" i="7"/>
  <c r="K102" i="7"/>
  <c r="M99" i="7"/>
  <c r="K99" i="7"/>
  <c r="M98" i="7"/>
  <c r="N98" i="7" s="1"/>
  <c r="K98" i="7"/>
  <c r="M97" i="7"/>
  <c r="N97" i="7" s="1"/>
  <c r="K97" i="7"/>
  <c r="M95" i="7"/>
  <c r="N95" i="7" s="1"/>
  <c r="K95" i="7"/>
  <c r="M94" i="7"/>
  <c r="N94" i="7" s="1"/>
  <c r="K94" i="7"/>
  <c r="M93" i="7"/>
  <c r="K93" i="7"/>
  <c r="M87" i="7"/>
  <c r="K87" i="7"/>
  <c r="M89" i="7"/>
  <c r="K89" i="7"/>
  <c r="M91" i="7"/>
  <c r="K91" i="7"/>
  <c r="M88" i="7"/>
  <c r="K88" i="7"/>
  <c r="M90" i="7"/>
  <c r="K90" i="7"/>
  <c r="M86" i="7"/>
  <c r="K86" i="7"/>
  <c r="K105" i="7"/>
  <c r="M96" i="7"/>
  <c r="N96" i="7" s="1"/>
  <c r="K96" i="7"/>
  <c r="M92" i="7"/>
  <c r="N92" i="7" s="1"/>
  <c r="K92" i="7"/>
  <c r="M111" i="7"/>
  <c r="K111" i="7"/>
  <c r="M110" i="7"/>
  <c r="K110" i="7"/>
  <c r="M114" i="7"/>
  <c r="N114" i="7" s="1"/>
  <c r="K114" i="7"/>
  <c r="M107" i="7"/>
  <c r="K107" i="7"/>
  <c r="M109" i="7"/>
  <c r="K109" i="7"/>
  <c r="M113" i="7"/>
  <c r="K113" i="7"/>
  <c r="M108" i="7"/>
  <c r="N108" i="7" s="1"/>
  <c r="K108" i="7"/>
  <c r="M112" i="7"/>
  <c r="N112" i="7" s="1"/>
  <c r="K112" i="7"/>
  <c r="M116" i="7"/>
  <c r="N116" i="7" s="1"/>
  <c r="K116" i="7"/>
  <c r="M106" i="7"/>
  <c r="N106" i="7" s="1"/>
  <c r="K106" i="7"/>
  <c r="M105" i="7"/>
  <c r="L88" i="7"/>
  <c r="L90" i="7"/>
  <c r="L94" i="7"/>
  <c r="L98" i="7"/>
  <c r="L102" i="7"/>
  <c r="L106" i="7"/>
  <c r="L110" i="7"/>
  <c r="L114" i="7"/>
  <c r="L120" i="7"/>
  <c r="L127" i="7"/>
  <c r="L31" i="7"/>
  <c r="N31" i="7" s="1"/>
  <c r="L86" i="7"/>
  <c r="L89" i="7"/>
  <c r="L91" i="7"/>
  <c r="L95" i="7"/>
  <c r="L99" i="7"/>
  <c r="L103" i="7"/>
  <c r="L107" i="7"/>
  <c r="L111" i="7"/>
  <c r="L121" i="7"/>
  <c r="L124" i="7"/>
  <c r="L128" i="7"/>
  <c r="L87" i="7"/>
  <c r="L92" i="7"/>
  <c r="L96" i="7"/>
  <c r="L100" i="7"/>
  <c r="L104" i="7"/>
  <c r="L108" i="7"/>
  <c r="L112" i="7"/>
  <c r="L116" i="7"/>
  <c r="L122" i="7"/>
  <c r="L125" i="7"/>
  <c r="D6" i="7"/>
  <c r="L93" i="7"/>
  <c r="L97" i="7"/>
  <c r="L101" i="7"/>
  <c r="L105" i="7"/>
  <c r="L109" i="7"/>
  <c r="L113" i="7"/>
  <c r="N123" i="7"/>
  <c r="L123" i="7"/>
  <c r="L126" i="7"/>
  <c r="F73" i="3"/>
  <c r="H73" i="3" s="1"/>
  <c r="E73" i="3"/>
  <c r="D14" i="7"/>
  <c r="M14" i="7" s="1"/>
  <c r="D43" i="7"/>
  <c r="M43" i="7" s="1"/>
  <c r="D63" i="7"/>
  <c r="M63" i="7" s="1"/>
  <c r="K31" i="7"/>
  <c r="D85" i="7"/>
  <c r="M85" i="7" s="1"/>
  <c r="I134" i="7"/>
  <c r="D23" i="7"/>
  <c r="M23" i="7" s="1"/>
  <c r="D49" i="7"/>
  <c r="K49" i="7" s="1"/>
  <c r="I80" i="7"/>
  <c r="H80" i="7"/>
  <c r="H136" i="7" s="1"/>
  <c r="G80" i="7"/>
  <c r="G136" i="7" s="1"/>
  <c r="E92" i="4"/>
  <c r="B92" i="7" s="1"/>
  <c r="F80" i="7"/>
  <c r="F136" i="7" s="1"/>
  <c r="J80" i="7"/>
  <c r="J136" i="7" s="1"/>
  <c r="B80" i="4"/>
  <c r="B134" i="4"/>
  <c r="C134" i="4"/>
  <c r="E85" i="4"/>
  <c r="B85" i="7" s="1"/>
  <c r="D134" i="4"/>
  <c r="D80" i="4"/>
  <c r="C80" i="4"/>
  <c r="E31" i="4"/>
  <c r="B31" i="7" s="1"/>
  <c r="E63" i="4"/>
  <c r="B63" i="7" s="1"/>
  <c r="E14" i="4"/>
  <c r="B14" i="7" s="1"/>
  <c r="E49" i="4"/>
  <c r="B49" i="7" s="1"/>
  <c r="E105" i="4"/>
  <c r="B105" i="7" s="1"/>
  <c r="E96" i="4"/>
  <c r="B96" i="7" s="1"/>
  <c r="E43" i="4"/>
  <c r="B43" i="7" s="1"/>
  <c r="E23" i="4"/>
  <c r="B23" i="7" s="1"/>
  <c r="E6" i="4"/>
  <c r="B6" i="7" s="1"/>
  <c r="N107" i="7" l="1"/>
  <c r="N113" i="7"/>
  <c r="I136" i="7"/>
  <c r="D134" i="7"/>
  <c r="M6" i="7"/>
  <c r="K6" i="7"/>
  <c r="N93" i="7"/>
  <c r="N102" i="7"/>
  <c r="N88" i="7"/>
  <c r="N126" i="7"/>
  <c r="N122" i="7"/>
  <c r="N121" i="7"/>
  <c r="N89" i="7"/>
  <c r="N128" i="7"/>
  <c r="N120" i="7"/>
  <c r="N99" i="7"/>
  <c r="N100" i="7"/>
  <c r="N91" i="7"/>
  <c r="N90" i="7"/>
  <c r="N86" i="7"/>
  <c r="N87" i="7"/>
  <c r="M117" i="7"/>
  <c r="N127" i="7"/>
  <c r="N110" i="7"/>
  <c r="N109" i="7"/>
  <c r="N111" i="7"/>
  <c r="N103" i="7"/>
  <c r="N104" i="7"/>
  <c r="K85" i="7"/>
  <c r="M49" i="7"/>
  <c r="N49" i="7" s="1"/>
  <c r="N105" i="7"/>
  <c r="L23" i="7"/>
  <c r="N23" i="7" s="1"/>
  <c r="L63" i="7"/>
  <c r="N63" i="7" s="1"/>
  <c r="L85" i="7"/>
  <c r="N85" i="7" s="1"/>
  <c r="L14" i="7"/>
  <c r="N14" i="7" s="1"/>
  <c r="L6" i="7"/>
  <c r="L49" i="7"/>
  <c r="L117" i="7"/>
  <c r="L43" i="7"/>
  <c r="N43" i="7" s="1"/>
  <c r="K14" i="7"/>
  <c r="K63" i="7"/>
  <c r="K43" i="7"/>
  <c r="K23" i="7"/>
  <c r="D80" i="7"/>
  <c r="M80" i="7" s="1"/>
  <c r="C136" i="4"/>
  <c r="C138" i="4" s="1"/>
  <c r="B136" i="4"/>
  <c r="B138" i="4" s="1"/>
  <c r="E134" i="4"/>
  <c r="D136" i="4"/>
  <c r="E80" i="4"/>
  <c r="B80" i="7" s="1"/>
  <c r="N6" i="7" l="1"/>
  <c r="N117" i="7"/>
  <c r="M134" i="7"/>
  <c r="K134" i="7"/>
  <c r="L134" i="7"/>
  <c r="L80" i="7"/>
  <c r="D138" i="4"/>
  <c r="E138" i="4" s="1"/>
  <c r="C138" i="7"/>
  <c r="D136" i="7"/>
  <c r="K136" i="7" s="1"/>
  <c r="K80" i="7"/>
  <c r="B134" i="7"/>
  <c r="E136" i="4"/>
  <c r="B136" i="7" s="1"/>
  <c r="B138" i="7" s="1"/>
  <c r="N134" i="7" l="1"/>
  <c r="M136" i="7"/>
  <c r="N80" i="7"/>
  <c r="L136" i="7"/>
  <c r="D138" i="7"/>
  <c r="M138" i="7" s="1"/>
  <c r="K138" i="7" l="1"/>
  <c r="N136" i="7"/>
  <c r="L138" i="7"/>
  <c r="N138" i="7" l="1"/>
</calcChain>
</file>

<file path=xl/comments1.xml><?xml version="1.0" encoding="utf-8"?>
<comments xmlns="http://schemas.openxmlformats.org/spreadsheetml/2006/main">
  <authors>
    <author>Jitka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38"/>
          </rPr>
          <t>Skutečnost musí souhlasit na výkaz zisku a ztráty k 31.12.2016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Skutečnost musí souhlasit na výkaz zisku a ztráty k 31.12.2017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0">
      <text>
        <r>
          <rPr>
            <b/>
            <sz val="9"/>
            <color indexed="81"/>
            <rFont val="Tahoma"/>
            <family val="2"/>
            <charset val="238"/>
          </rPr>
          <t>Skutečnost musí souhlasit na výkaz zisku a ztráty k 31.12.2018</t>
        </r>
      </text>
    </comment>
    <comment ref="B83" authorId="0">
      <text>
        <r>
          <rPr>
            <b/>
            <sz val="9"/>
            <color indexed="81"/>
            <rFont val="Tahoma"/>
            <family val="2"/>
            <charset val="238"/>
          </rPr>
          <t>Skutečnost musí souhlasit na výkaz zisku a ztráty k 31.12.2016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83" authorId="0">
      <text>
        <r>
          <rPr>
            <b/>
            <sz val="9"/>
            <color indexed="81"/>
            <rFont val="Tahoma"/>
            <family val="2"/>
            <charset val="238"/>
          </rPr>
          <t>Skutečnost musí souhlasit na výkaz zisku a ztráty k 31.12.2017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83" authorId="0">
      <text>
        <r>
          <rPr>
            <b/>
            <sz val="9"/>
            <color indexed="81"/>
            <rFont val="Tahoma"/>
            <family val="2"/>
            <charset val="238"/>
          </rPr>
          <t>Skutečnost musí souhlasit na výkaz zisku a ztráty k 31.12.2018</t>
        </r>
      </text>
    </comment>
  </commentList>
</comments>
</file>

<file path=xl/comments2.xml><?xml version="1.0" encoding="utf-8"?>
<comments xmlns="http://schemas.openxmlformats.org/spreadsheetml/2006/main">
  <authors>
    <author>Strnad Aleš</author>
    <author>Bažantová Petra, DiS.</author>
    <author>Sottnerová Jitka, DiS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Strnad Aleš:</t>
        </r>
        <r>
          <rPr>
            <sz val="9"/>
            <color indexed="81"/>
            <rFont val="Tahoma"/>
            <family val="2"/>
            <charset val="238"/>
          </rPr>
          <t xml:space="preserve">
P. o. doplní částky dle Upraveného rozpočtu, zpracovaného k 30. 6. 2019.</t>
        </r>
      </text>
    </comment>
    <comment ref="F5" authorId="1">
      <text>
        <r>
          <rPr>
            <sz val="9"/>
            <color indexed="81"/>
            <rFont val="Tahoma"/>
            <family val="2"/>
            <charset val="238"/>
          </rPr>
          <t>Všechny ostatní odbory kromě OMOŠ - tuto informaci p.o. získá na základě schváleného usnesení</t>
        </r>
      </text>
    </comment>
    <comment ref="N5" authorId="2">
      <text>
        <r>
          <rPr>
            <sz val="9"/>
            <color indexed="81"/>
            <rFont val="Tahoma"/>
            <family val="2"/>
            <charset val="238"/>
          </rPr>
          <t>V případě rozdílu vyššího než 10% (a v případě, kdy je zároveň rozdíl minimálně ve výši 10 tis. Kč pro MŠ nebo 50 tis. Kč pro ZŠ) musí p. o. zpracovat komentář</t>
        </r>
      </text>
    </comment>
    <comment ref="C83" authorId="0">
      <text>
        <r>
          <rPr>
            <b/>
            <sz val="9"/>
            <color indexed="81"/>
            <rFont val="Tahoma"/>
            <family val="2"/>
            <charset val="238"/>
          </rPr>
          <t>Strnad Aleš:</t>
        </r>
        <r>
          <rPr>
            <sz val="9"/>
            <color indexed="81"/>
            <rFont val="Tahoma"/>
            <family val="2"/>
            <charset val="238"/>
          </rPr>
          <t xml:space="preserve">
P. o. doplní částky dle Upraveného rozpočtu, zpracovaného k 30. 6. 2019.</t>
        </r>
      </text>
    </comment>
    <comment ref="F83" authorId="1">
      <text>
        <r>
          <rPr>
            <sz val="9"/>
            <color indexed="81"/>
            <rFont val="Tahoma"/>
            <family val="2"/>
            <charset val="238"/>
          </rPr>
          <t>Všechny ostatní odbory kromě OMOŠ - tuto informaci p.o. získá na základě schváleného usnesení</t>
        </r>
      </text>
    </comment>
    <comment ref="N83" authorId="2">
      <text>
        <r>
          <rPr>
            <sz val="9"/>
            <color indexed="81"/>
            <rFont val="Tahoma"/>
            <family val="2"/>
            <charset val="238"/>
          </rPr>
          <t>V případě rozdílu vyššího než 10% (a v případě, kdy je zároveň rozdíl minimálně ve výši 10 tis. Kč pro MŠ nebo 50 tis. Kč pro ZŠ) musí p. o. zpracovat komentář</t>
        </r>
      </text>
    </comment>
  </commentList>
</comments>
</file>

<file path=xl/comments3.xml><?xml version="1.0" encoding="utf-8"?>
<comments xmlns="http://schemas.openxmlformats.org/spreadsheetml/2006/main">
  <authors>
    <author>Jitka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38"/>
          </rPr>
          <t>Skutečnost musí souhlasit na výkaz zisku a ztráty k 31.12.2016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Skutečnost musí souhlasit na výkaz zisku a ztráty k 31.12.2017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0">
      <text>
        <r>
          <rPr>
            <b/>
            <sz val="9"/>
            <color indexed="81"/>
            <rFont val="Tahoma"/>
            <family val="2"/>
            <charset val="238"/>
          </rPr>
          <t>Skutečnost musí souhlasit na výkaz zisku a ztráty k 31.12.2018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38"/>
          </rPr>
          <t>Skutečnost musí souhlasit na výkaz zisku a ztráty k 31.12.2016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0" authorId="0">
      <text>
        <r>
          <rPr>
            <b/>
            <sz val="9"/>
            <color indexed="81"/>
            <rFont val="Tahoma"/>
            <family val="2"/>
            <charset val="238"/>
          </rPr>
          <t>Skutečnost musí souhlasit na výkaz zisku a ztráty k 31.12.2017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0" authorId="0">
      <text>
        <r>
          <rPr>
            <b/>
            <sz val="9"/>
            <color indexed="81"/>
            <rFont val="Tahoma"/>
            <family val="2"/>
            <charset val="238"/>
          </rPr>
          <t>Skutečnost musí souhlasit na výkaz zisku a ztráty k 31.12.2018</t>
        </r>
      </text>
    </comment>
  </commentList>
</comments>
</file>

<file path=xl/comments4.xml><?xml version="1.0" encoding="utf-8"?>
<comments xmlns="http://schemas.openxmlformats.org/spreadsheetml/2006/main">
  <authors>
    <author>Strnad Aleš</author>
    <author>Sottnerová Jitka, DiS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Strnad Aleš:</t>
        </r>
        <r>
          <rPr>
            <sz val="9"/>
            <color indexed="81"/>
            <rFont val="Tahoma"/>
            <family val="2"/>
            <charset val="238"/>
          </rPr>
          <t xml:space="preserve">
P. o. doplní částky dle Upraveného rozpočtu, zpracovaného k 30. 6. 2019</t>
        </r>
      </text>
    </comment>
    <comment ref="H5" authorId="1">
      <text>
        <r>
          <rPr>
            <sz val="9"/>
            <color indexed="81"/>
            <rFont val="Tahoma"/>
            <family val="2"/>
            <charset val="238"/>
          </rPr>
          <t xml:space="preserve">V případě rozdílu vyššího než 10% (a v případě, kdy je zároveň rozdíl minimálně ve výši 10 tis. Kč pro MŠ nebo 50 tis. Kč pro ZŠ) musí p. o. zpracovat komentář
</t>
        </r>
      </text>
    </comment>
    <comment ref="C50" authorId="0">
      <text>
        <r>
          <rPr>
            <b/>
            <sz val="9"/>
            <color indexed="81"/>
            <rFont val="Tahoma"/>
            <family val="2"/>
            <charset val="238"/>
          </rPr>
          <t>Strnad Aleš:</t>
        </r>
        <r>
          <rPr>
            <sz val="9"/>
            <color indexed="81"/>
            <rFont val="Tahoma"/>
            <family val="2"/>
            <charset val="238"/>
          </rPr>
          <t xml:space="preserve">
P. o. doplní částky dle Upraveného rozpočtu, zpracovaného k 30. 6. 2019</t>
        </r>
      </text>
    </comment>
    <comment ref="H50" authorId="1">
      <text>
        <r>
          <rPr>
            <sz val="9"/>
            <color indexed="81"/>
            <rFont val="Tahoma"/>
            <family val="2"/>
            <charset val="238"/>
          </rPr>
          <t xml:space="preserve">V případě rozdílu vyššího než 10% (a v případě, kdy je zároveň rozdíl minimálně ve výši 10 tis. Kč pro MŠ nebo 50 tis. Kč pro ZŠ) musí p. o. zpracovat komentář
</t>
        </r>
      </text>
    </comment>
  </commentList>
</comments>
</file>

<file path=xl/sharedStrings.xml><?xml version="1.0" encoding="utf-8"?>
<sst xmlns="http://schemas.openxmlformats.org/spreadsheetml/2006/main" count="819" uniqueCount="208">
  <si>
    <t>spotřeba potravin</t>
  </si>
  <si>
    <t>elektrická energie</t>
  </si>
  <si>
    <t>voda</t>
  </si>
  <si>
    <t>plyn</t>
  </si>
  <si>
    <t>pokryté finančními prostředky</t>
  </si>
  <si>
    <t>nepokryté finančními prostředky</t>
  </si>
  <si>
    <t>majetek pořízený zcela nebo částečně z inv. transferu</t>
  </si>
  <si>
    <t>Náklady celkem</t>
  </si>
  <si>
    <t>501 - Spotřeba materiálu</t>
  </si>
  <si>
    <t>504 - Prodané zboží</t>
  </si>
  <si>
    <t>506 - Aktivace dlouhodobého majetku</t>
  </si>
  <si>
    <t>507 - Aktivace oběžného majetku</t>
  </si>
  <si>
    <t>508 - Změna stavu zásob vlastní výroby</t>
  </si>
  <si>
    <t>511 - Opravy a udržování</t>
  </si>
  <si>
    <t>512 - Cestovné</t>
  </si>
  <si>
    <t>513 - Náklady na reprezentaci</t>
  </si>
  <si>
    <t>516 - Aktivace vnitroorganizačních služeb</t>
  </si>
  <si>
    <t>518 - Ostatní služby</t>
  </si>
  <si>
    <t>521 - Mzdové náklady</t>
  </si>
  <si>
    <t>524 - Zákonné sociální pojištění</t>
  </si>
  <si>
    <t>525 - Jiné sociální pojištění</t>
  </si>
  <si>
    <t>527 - Zákonné sociální náklady</t>
  </si>
  <si>
    <t>528 - Jiné sociální náklady</t>
  </si>
  <si>
    <t>531 - Daň silniční</t>
  </si>
  <si>
    <t>532 - Daň z nemovitostí</t>
  </si>
  <si>
    <t>538 - Jiné daně a poplatky</t>
  </si>
  <si>
    <t>541 - Smluvní pokuty a úroky z prodlení</t>
  </si>
  <si>
    <t>542 - Jiné pokuty a penále</t>
  </si>
  <si>
    <t>543 - Dary a jiná bezúplatná předání</t>
  </si>
  <si>
    <t>544 - Prodaný materiál</t>
  </si>
  <si>
    <t>547 - Manka a škody</t>
  </si>
  <si>
    <t>548 - Tvorba fondů</t>
  </si>
  <si>
    <t>549 - Ostatní náklady z činnosti</t>
  </si>
  <si>
    <t xml:space="preserve">551 - Odpisy dlouhodobého majetku </t>
  </si>
  <si>
    <t>552 - Prodaný dlouhodobý nehmotný majetek</t>
  </si>
  <si>
    <t>553 - Prodaný dlouhodobý hmotný majetek</t>
  </si>
  <si>
    <t>555 - Tvorba a zúčtování rezerv</t>
  </si>
  <si>
    <t>556 - Tvorba a zúčtování opravných položek</t>
  </si>
  <si>
    <t>557 - Náklady z vyřazených pohledávek</t>
  </si>
  <si>
    <t>558 - Náklady z drobného dlouhodobého majetku</t>
  </si>
  <si>
    <t>562 - Úroky</t>
  </si>
  <si>
    <t>563 - Kurzové ztráty</t>
  </si>
  <si>
    <t>564 - Náklady z přecenění reálnou hodnotou</t>
  </si>
  <si>
    <t>569 - Ostatní finanční náklady</t>
  </si>
  <si>
    <t>591 - Daň z příjmů</t>
  </si>
  <si>
    <t>595 - Dodatečné odvody daně z příjmů</t>
  </si>
  <si>
    <t>učební pomůcky</t>
  </si>
  <si>
    <t>čistící, dezinfekční a úklidové prostředky</t>
  </si>
  <si>
    <t>náklady na školní akce - žáci</t>
  </si>
  <si>
    <t>poplatky za telefony, připojení k internetu</t>
  </si>
  <si>
    <t>BOZP a PO</t>
  </si>
  <si>
    <t>úklidové služby</t>
  </si>
  <si>
    <t>stočné, srážkovné</t>
  </si>
  <si>
    <t>svoz a likvidace odpadů</t>
  </si>
  <si>
    <t>udržování zeleně</t>
  </si>
  <si>
    <t>Výnosy celkem</t>
  </si>
  <si>
    <t>601 - Výnosy z prodeje vlastních výrobků</t>
  </si>
  <si>
    <t>602 - Výnosy z prodeje služeb</t>
  </si>
  <si>
    <t>603 - Výnosy z pronájmu</t>
  </si>
  <si>
    <t>604 - Výnosy z prodaného zboží</t>
  </si>
  <si>
    <t>609 - Jiné výnosy z vlastních výkonů</t>
  </si>
  <si>
    <t>641 - Smluvní pokuty a úroky z prodlení</t>
  </si>
  <si>
    <t>642 - Jiné pokuty a penále</t>
  </si>
  <si>
    <t>643 - Výnosy z vyřazených pohledávek</t>
  </si>
  <si>
    <t>644 - Výnosy z prodeje materiálu</t>
  </si>
  <si>
    <t>648 - Čerpání fondů</t>
  </si>
  <si>
    <t>649 - Ostatní výnosy z činnosti</t>
  </si>
  <si>
    <t>662 - Úroky</t>
  </si>
  <si>
    <t>664 - Výnosy z přecenění reálnou hodnotou</t>
  </si>
  <si>
    <t>669 - Ostatní finanční výnosy</t>
  </si>
  <si>
    <t>stravné - žáci</t>
  </si>
  <si>
    <t>stravné - zaměstnanci</t>
  </si>
  <si>
    <t>stravné - cizí strávníci</t>
  </si>
  <si>
    <t>výnosy ŠD</t>
  </si>
  <si>
    <t>jiné výnosy, výše neuvedené</t>
  </si>
  <si>
    <t>výnosy z akcí školy</t>
  </si>
  <si>
    <t>čerpání RF k dalšímu rozvoji p.o.</t>
  </si>
  <si>
    <t>čerpání RF z přijatých darů</t>
  </si>
  <si>
    <t>čerpání FI na opravy a údržbu</t>
  </si>
  <si>
    <t>čerpání FI - nepokryté odpisy</t>
  </si>
  <si>
    <t xml:space="preserve">672 - Výnosy vybraných místních vládních institucí z transferů
  </t>
  </si>
  <si>
    <t>teplo</t>
  </si>
  <si>
    <t>502-503 - Spotřeba energií</t>
  </si>
  <si>
    <t>pára</t>
  </si>
  <si>
    <t>spotřeba potravin - cizí strávníci</t>
  </si>
  <si>
    <t>zájmové kroužky</t>
  </si>
  <si>
    <t>pronájmy</t>
  </si>
  <si>
    <t>jiné, výše neuvedené, služby</t>
  </si>
  <si>
    <t>pohostinská činnost</t>
  </si>
  <si>
    <t>jiné, výše neuvedené, náklady</t>
  </si>
  <si>
    <t>přefakturace energií a služeb</t>
  </si>
  <si>
    <t>Příspěvek na provoz</t>
  </si>
  <si>
    <t>Rozdíl
(v %)</t>
  </si>
  <si>
    <t>645 - Výnosy z prodeje dlouhodobého nehm. majetku</t>
  </si>
  <si>
    <t>646 - Výnosy z prodeje dlouhodobého hm. majetku</t>
  </si>
  <si>
    <t xml:space="preserve">672 - Výnosy vybraných místn. vl. institucí z transferů
  </t>
  </si>
  <si>
    <t>x</t>
  </si>
  <si>
    <t>údržba pozemků</t>
  </si>
  <si>
    <t>jiné, výše neuvedené, výnosy</t>
  </si>
  <si>
    <t>mzdové náklady - HPP</t>
  </si>
  <si>
    <t>tvorba FKSP</t>
  </si>
  <si>
    <t>majetek pořízený z daru</t>
  </si>
  <si>
    <t>úplata za MŠ</t>
  </si>
  <si>
    <t>nebytové prostory</t>
  </si>
  <si>
    <t>bytové prostory</t>
  </si>
  <si>
    <t>jiná, výše neuvedená, spotřeba</t>
  </si>
  <si>
    <t>stočné</t>
  </si>
  <si>
    <t>kancelářské potřeby</t>
  </si>
  <si>
    <t>spotřební materiál (provozní)</t>
  </si>
  <si>
    <t>pedagogické pomůcky, hračky, výtvarný mat. apod.</t>
  </si>
  <si>
    <t>Náklady 
Hlavní činnost</t>
  </si>
  <si>
    <t>v tis. Kč, s přesností na dvě desetinná místa</t>
  </si>
  <si>
    <t>sl.1</t>
  </si>
  <si>
    <t>sl.2</t>
  </si>
  <si>
    <t>sl.3</t>
  </si>
  <si>
    <t>sl.4</t>
  </si>
  <si>
    <t>sl.5</t>
  </si>
  <si>
    <t>sl.6</t>
  </si>
  <si>
    <t>sl.7</t>
  </si>
  <si>
    <t>sl.8</t>
  </si>
  <si>
    <t>sl.9</t>
  </si>
  <si>
    <t>sl.10</t>
  </si>
  <si>
    <t>sl.11</t>
  </si>
  <si>
    <t>Ústecký kraj</t>
  </si>
  <si>
    <t xml:space="preserve">Ostatní odbory
MmÚ </t>
  </si>
  <si>
    <t>Použité zkratky:</t>
  </si>
  <si>
    <t>ÚSC - uzemní samosprávný celek</t>
  </si>
  <si>
    <t>MPSV - Ministerstvo práce a sociálních věcí</t>
  </si>
  <si>
    <t>MKČR - Ministerstvo kultury České Republiky</t>
  </si>
  <si>
    <t>MŽP - Ministerstvo životního prostředí</t>
  </si>
  <si>
    <t>OON - ostatní osobní náklady</t>
  </si>
  <si>
    <t>KÚÚK - Krajský úřad Ústeckého kraje</t>
  </si>
  <si>
    <t>MmÚ - Magistrát města Ústí nad Labem</t>
  </si>
  <si>
    <t>OMOŠ - Odbor městských organizací a školství</t>
  </si>
  <si>
    <t>Skutečnost
k 
31.12.2016</t>
  </si>
  <si>
    <t>Výnosy
Hlavní činnost</t>
  </si>
  <si>
    <t>opravy a udržování budov</t>
  </si>
  <si>
    <t>opravy a údržba zařízení a přístrojů</t>
  </si>
  <si>
    <t>jiné, výše neuvedené, opravy a udržování</t>
  </si>
  <si>
    <t>IT služby, poplatky za licence apod.</t>
  </si>
  <si>
    <t>dodavatelské stravování (výdejny)</t>
  </si>
  <si>
    <t>poradenské a ekonomické služby</t>
  </si>
  <si>
    <t xml:space="preserve">čerpání FO </t>
  </si>
  <si>
    <t>jiné, výše neuvedené, čerpání fondů</t>
  </si>
  <si>
    <t>OMOŠ - příspěvek na provoz</t>
  </si>
  <si>
    <t>663 - Kurzové zisky</t>
  </si>
  <si>
    <t>Výsledek hospodaření - doplňková činnost</t>
  </si>
  <si>
    <t>Poskytovatel - MmÚ</t>
  </si>
  <si>
    <t>Poskytovatel - Ústecký kraj</t>
  </si>
  <si>
    <t>jiné, výše neuvedené</t>
  </si>
  <si>
    <r>
      <t xml:space="preserve">Poskytovatel - ministerstva </t>
    </r>
    <r>
      <rPr>
        <b/>
        <sz val="8"/>
        <color theme="1"/>
        <rFont val="Calibri"/>
        <family val="2"/>
        <charset val="238"/>
        <scheme val="minor"/>
      </rPr>
      <t>(MŠMT, MPSV, MKČR, MŽP,…)</t>
    </r>
  </si>
  <si>
    <t>OMOŠ - bez povinnosti finančního vypořádání</t>
  </si>
  <si>
    <t>OMOŠ - s povinností finančního vypořádání</t>
  </si>
  <si>
    <t>MŠMT - KÚÚK - platy, odvody</t>
  </si>
  <si>
    <t>MŠMT - KÚÚK - ONIV (celkem)</t>
  </si>
  <si>
    <t>Od jiného, než výše uvedeného, ÚSC</t>
  </si>
  <si>
    <t>Úřad práce</t>
  </si>
  <si>
    <t>Časové rozlišení přijatého investičního transferu</t>
  </si>
  <si>
    <t xml:space="preserve">Jiné, výše neuvedené, výnosy </t>
  </si>
  <si>
    <t>Vlastní výnosy
p.o.</t>
  </si>
  <si>
    <t>Náklady 
Doplňková činnost</t>
  </si>
  <si>
    <t>Výnosy
Doplňková činnost</t>
  </si>
  <si>
    <t>BOZP  a PO- Bezpečnost a ochrana zdraví při práci a požární ochrana</t>
  </si>
  <si>
    <t>HPP - hlavní pracovní poměr</t>
  </si>
  <si>
    <t>ŠD - školní družina</t>
  </si>
  <si>
    <t>RF - rezervní fond</t>
  </si>
  <si>
    <t>FO - fond odměn</t>
  </si>
  <si>
    <t>FI - fond investic</t>
  </si>
  <si>
    <t>MŠMT - Ministerstvo školství, mládeže a tělovýchovy</t>
  </si>
  <si>
    <t>ONIV - ostatní neinvestiční výdaje</t>
  </si>
  <si>
    <t>VH - výsledek hospodaření</t>
  </si>
  <si>
    <t>MmÚ - ostatní odbory MmÚ</t>
  </si>
  <si>
    <t>Transfery přímo p.o.</t>
  </si>
  <si>
    <t>Minister-
stva</t>
  </si>
  <si>
    <r>
      <t xml:space="preserve">Rozdíl
</t>
    </r>
    <r>
      <rPr>
        <sz val="11"/>
        <color theme="1"/>
        <rFont val="Calibri"/>
        <family val="2"/>
        <charset val="238"/>
        <scheme val="minor"/>
      </rPr>
      <t>sl.3 - sl.2</t>
    </r>
  </si>
  <si>
    <t>A</t>
  </si>
  <si>
    <t>B</t>
  </si>
  <si>
    <t>Skutečnost
k 
31.12.2017</t>
  </si>
  <si>
    <t xml:space="preserve">Průměr
2016-2018
</t>
  </si>
  <si>
    <t>Upravený
Rozpočet 2019</t>
  </si>
  <si>
    <r>
      <t xml:space="preserve">Pracovní návrh rozpočtu 2020
</t>
    </r>
    <r>
      <rPr>
        <b/>
        <sz val="9"/>
        <color theme="1"/>
        <rFont val="Calibri"/>
        <family val="2"/>
        <charset val="238"/>
        <scheme val="minor"/>
      </rPr>
      <t>(sl.4 až sl.9)</t>
    </r>
  </si>
  <si>
    <t>mzdové náklady OON (bez kroužků)</t>
  </si>
  <si>
    <t>mzdové náklady - zájmové kroužky</t>
  </si>
  <si>
    <t>úplata za zájmové kroužky</t>
  </si>
  <si>
    <t>šablony pro MŠ a ZŠ I. a Šablony II.</t>
  </si>
  <si>
    <t>Výsledek hospodaření za hlavní činnost</t>
  </si>
  <si>
    <t>Výsledek hospodaření za doplňkovou činnost</t>
  </si>
  <si>
    <t>VÝSLEDEK HOSPODAŘENÍ CELKEM</t>
  </si>
  <si>
    <t xml:space="preserve">Za správnost strany 1 a 2 podpis ředitele p.o.: </t>
  </si>
  <si>
    <t>Skutečnost
k 
31.12.2018</t>
  </si>
  <si>
    <r>
      <t xml:space="preserve">Průměr
2016-2018
</t>
    </r>
    <r>
      <rPr>
        <sz val="10"/>
        <color theme="1"/>
        <rFont val="Calibri"/>
        <family val="2"/>
        <charset val="238"/>
        <scheme val="minor"/>
      </rPr>
      <t>(sl.1+sl.2+sl.3)/3</t>
    </r>
  </si>
  <si>
    <t>Pracovní návrh rozpočtu na rok 2020 - Hlavní činnost</t>
  </si>
  <si>
    <t>Pracovní návrh rozpočtu na rok 2020 - Doplňková činnost</t>
  </si>
  <si>
    <t>Upravený
Rozpočet
2019</t>
  </si>
  <si>
    <t>Pracovní návrh rozpočtu 2020</t>
  </si>
  <si>
    <t>Výsledky hospodaření p.o. uplynulých období 2016 - 2018 - Hlavní činnost</t>
  </si>
  <si>
    <t>Výsledky hospodaření p.o. uplynulých období 2016 - 2018 - Doplňková činnost</t>
  </si>
  <si>
    <t>Název příspěvkové organizace:Mateřská škola, Ústí nad Labem, Větrná 2799/1, PO</t>
  </si>
  <si>
    <t>Název příspěvkové organizace: Mateřská škola, Ústí nad Labem, Větrná 2799/1, PO</t>
  </si>
  <si>
    <t>Datum zpracování: 12.9.2019</t>
  </si>
  <si>
    <t>Zpracoval: Bc.Petra Seidelová</t>
  </si>
  <si>
    <t>Datum: 12.9.2019</t>
  </si>
  <si>
    <t>Datum zpracování: 16.9.2019</t>
  </si>
  <si>
    <t>Datum: 16.9.2019</t>
  </si>
  <si>
    <t>Datum zpracování: 4.11.2019</t>
  </si>
  <si>
    <t>Datum: 4.11.2019</t>
  </si>
  <si>
    <t>Datum zpracování: 6.11.2019</t>
  </si>
  <si>
    <t>Datum: 6.11.2019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</si>
</sst>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u/>
      <sz val="8"/>
      <color indexed="8"/>
      <name val="Arial"/>
      <family val="2"/>
      <charset val="238"/>
    </font>
    <font>
      <i/>
      <sz val="8"/>
      <color rgb="FFC0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9F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" fontId="3" fillId="0" borderId="5">
      <alignment horizontal="right"/>
    </xf>
  </cellStyleXfs>
  <cellXfs count="291">
    <xf numFmtId="0" fontId="0" fillId="0" borderId="0" xfId="0"/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1" applyFont="1" applyProtection="1">
      <protection locked="0"/>
    </xf>
    <xf numFmtId="4" fontId="0" fillId="0" borderId="6" xfId="0" applyNumberFormat="1" applyFill="1" applyBorder="1" applyProtection="1">
      <protection hidden="1"/>
    </xf>
    <xf numFmtId="4" fontId="0" fillId="4" borderId="6" xfId="0" applyNumberFormat="1" applyFill="1" applyBorder="1" applyProtection="1">
      <protection hidden="1"/>
    </xf>
    <xf numFmtId="4" fontId="0" fillId="3" borderId="6" xfId="0" applyNumberFormat="1" applyFill="1" applyBorder="1" applyProtection="1">
      <protection hidden="1"/>
    </xf>
    <xf numFmtId="4" fontId="0" fillId="5" borderId="6" xfId="0" applyNumberFormat="1" applyFill="1" applyBorder="1" applyProtection="1">
      <protection hidden="1"/>
    </xf>
    <xf numFmtId="4" fontId="0" fillId="4" borderId="21" xfId="0" applyNumberFormat="1" applyFill="1" applyBorder="1" applyProtection="1">
      <protection hidden="1"/>
    </xf>
    <xf numFmtId="4" fontId="2" fillId="4" borderId="9" xfId="0" applyNumberFormat="1" applyFont="1" applyFill="1" applyBorder="1" applyProtection="1">
      <protection hidden="1"/>
    </xf>
    <xf numFmtId="4" fontId="0" fillId="0" borderId="21" xfId="0" applyNumberFormat="1" applyFill="1" applyBorder="1" applyProtection="1">
      <protection hidden="1"/>
    </xf>
    <xf numFmtId="4" fontId="0" fillId="0" borderId="1" xfId="0" applyNumberFormat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5" borderId="5" xfId="0" applyNumberFormat="1" applyFill="1" applyBorder="1" applyProtection="1">
      <protection locked="0"/>
    </xf>
    <xf numFmtId="4" fontId="0" fillId="5" borderId="1" xfId="0" applyNumberFormat="1" applyFill="1" applyBorder="1" applyProtection="1">
      <protection locked="0"/>
    </xf>
    <xf numFmtId="4" fontId="0" fillId="0" borderId="1" xfId="0" applyNumberFormat="1" applyFill="1" applyBorder="1" applyProtection="1">
      <protection locked="0"/>
    </xf>
    <xf numFmtId="4" fontId="0" fillId="0" borderId="15" xfId="0" applyNumberFormat="1" applyBorder="1" applyProtection="1">
      <protection locked="0"/>
    </xf>
    <xf numFmtId="0" fontId="4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17" fillId="0" borderId="22" xfId="1" applyFont="1" applyFill="1" applyBorder="1" applyAlignment="1" applyProtection="1">
      <alignment horizontal="center"/>
      <protection hidden="1"/>
    </xf>
    <xf numFmtId="0" fontId="17" fillId="0" borderId="23" xfId="1" applyFont="1" applyFill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Protection="1">
      <protection hidden="1"/>
    </xf>
    <xf numFmtId="4" fontId="0" fillId="3" borderId="5" xfId="0" applyNumberFormat="1" applyFill="1" applyBorder="1" applyProtection="1">
      <protection hidden="1"/>
    </xf>
    <xf numFmtId="0" fontId="2" fillId="4" borderId="2" xfId="0" applyFont="1" applyFill="1" applyBorder="1" applyProtection="1">
      <protection hidden="1"/>
    </xf>
    <xf numFmtId="4" fontId="0" fillId="4" borderId="1" xfId="0" applyNumberFormat="1" applyFill="1" applyBorder="1" applyProtection="1">
      <protection hidden="1"/>
    </xf>
    <xf numFmtId="0" fontId="18" fillId="4" borderId="7" xfId="0" applyFont="1" applyFill="1" applyBorder="1" applyProtection="1">
      <protection hidden="1"/>
    </xf>
    <xf numFmtId="4" fontId="18" fillId="4" borderId="8" xfId="0" applyNumberFormat="1" applyFont="1" applyFill="1" applyBorder="1" applyProtection="1">
      <protection hidden="1"/>
    </xf>
    <xf numFmtId="0" fontId="2" fillId="5" borderId="2" xfId="0" applyFont="1" applyFill="1" applyBorder="1" applyProtection="1">
      <protection hidden="1"/>
    </xf>
    <xf numFmtId="4" fontId="0" fillId="5" borderId="1" xfId="0" applyNumberFormat="1" applyFill="1" applyBorder="1" applyProtection="1">
      <protection hidden="1"/>
    </xf>
    <xf numFmtId="4" fontId="0" fillId="5" borderId="3" xfId="0" applyNumberFormat="1" applyFill="1" applyBorder="1" applyProtection="1">
      <protection hidden="1"/>
    </xf>
    <xf numFmtId="0" fontId="0" fillId="0" borderId="2" xfId="0" applyFont="1" applyBorder="1" applyProtection="1">
      <protection hidden="1"/>
    </xf>
    <xf numFmtId="0" fontId="0" fillId="0" borderId="2" xfId="0" applyFont="1" applyFill="1" applyBorder="1" applyProtection="1">
      <protection hidden="1"/>
    </xf>
    <xf numFmtId="0" fontId="2" fillId="3" borderId="2" xfId="0" applyFont="1" applyFill="1" applyBorder="1" applyProtection="1">
      <protection hidden="1"/>
    </xf>
    <xf numFmtId="0" fontId="2" fillId="5" borderId="18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2" fillId="5" borderId="4" xfId="0" applyFont="1" applyFill="1" applyBorder="1" applyProtection="1">
      <protection hidden="1"/>
    </xf>
    <xf numFmtId="4" fontId="0" fillId="5" borderId="5" xfId="0" applyNumberFormat="1" applyFill="1" applyBorder="1" applyProtection="1">
      <protection hidden="1"/>
    </xf>
    <xf numFmtId="0" fontId="0" fillId="0" borderId="2" xfId="0" applyBorder="1" applyProtection="1">
      <protection hidden="1"/>
    </xf>
    <xf numFmtId="4" fontId="0" fillId="0" borderId="3" xfId="0" applyNumberFormat="1" applyBorder="1" applyProtection="1">
      <protection hidden="1"/>
    </xf>
    <xf numFmtId="0" fontId="2" fillId="5" borderId="2" xfId="0" applyFont="1" applyFill="1" applyBorder="1" applyAlignment="1" applyProtection="1">
      <protection hidden="1"/>
    </xf>
    <xf numFmtId="0" fontId="0" fillId="0" borderId="2" xfId="0" applyFont="1" applyFill="1" applyBorder="1" applyAlignment="1" applyProtection="1">
      <protection hidden="1"/>
    </xf>
    <xf numFmtId="4" fontId="0" fillId="0" borderId="11" xfId="0" applyNumberFormat="1" applyBorder="1" applyProtection="1">
      <protection hidden="1"/>
    </xf>
    <xf numFmtId="4" fontId="0" fillId="0" borderId="12" xfId="0" applyNumberFormat="1" applyBorder="1" applyProtection="1">
      <protection hidden="1"/>
    </xf>
    <xf numFmtId="4" fontId="0" fillId="0" borderId="24" xfId="0" applyNumberFormat="1" applyBorder="1" applyProtection="1">
      <protection hidden="1"/>
    </xf>
    <xf numFmtId="4" fontId="2" fillId="0" borderId="8" xfId="0" applyNumberFormat="1" applyFont="1" applyBorder="1" applyProtection="1">
      <protection hidden="1"/>
    </xf>
    <xf numFmtId="4" fontId="2" fillId="0" borderId="9" xfId="0" applyNumberFormat="1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Border="1" applyAlignment="1" applyProtection="1">
      <alignment vertical="top" wrapText="1"/>
      <protection hidden="1"/>
    </xf>
    <xf numFmtId="0" fontId="17" fillId="0" borderId="11" xfId="1" applyFont="1" applyFill="1" applyBorder="1" applyAlignment="1" applyProtection="1">
      <alignment horizontal="center"/>
      <protection hidden="1"/>
    </xf>
    <xf numFmtId="0" fontId="17" fillId="0" borderId="43" xfId="1" applyFont="1" applyFill="1" applyBorder="1" applyAlignment="1" applyProtection="1">
      <alignment horizontal="center"/>
      <protection hidden="1"/>
    </xf>
    <xf numFmtId="0" fontId="17" fillId="0" borderId="12" xfId="1" applyFont="1" applyFill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4" fontId="0" fillId="4" borderId="5" xfId="0" applyNumberFormat="1" applyFill="1" applyBorder="1" applyAlignment="1" applyProtection="1">
      <alignment horizontal="right"/>
      <protection hidden="1"/>
    </xf>
    <xf numFmtId="4" fontId="0" fillId="4" borderId="32" xfId="0" applyNumberFormat="1" applyFont="1" applyFill="1" applyBorder="1" applyAlignment="1" applyProtection="1">
      <alignment horizontal="right"/>
      <protection hidden="1"/>
    </xf>
    <xf numFmtId="4" fontId="0" fillId="4" borderId="4" xfId="0" applyNumberFormat="1" applyFont="1" applyFill="1" applyBorder="1" applyAlignment="1" applyProtection="1">
      <alignment horizontal="right"/>
      <protection hidden="1"/>
    </xf>
    <xf numFmtId="4" fontId="0" fillId="4" borderId="5" xfId="0" applyNumberFormat="1" applyFont="1" applyFill="1" applyBorder="1" applyAlignment="1" applyProtection="1">
      <alignment horizontal="right"/>
      <protection hidden="1"/>
    </xf>
    <xf numFmtId="4" fontId="0" fillId="4" borderId="6" xfId="0" applyNumberFormat="1" applyFont="1" applyFill="1" applyBorder="1" applyAlignment="1" applyProtection="1">
      <alignment horizontal="right"/>
      <protection hidden="1"/>
    </xf>
    <xf numFmtId="4" fontId="0" fillId="0" borderId="36" xfId="0" applyNumberFormat="1" applyFont="1" applyFill="1" applyBorder="1" applyAlignment="1" applyProtection="1">
      <alignment horizontal="right"/>
      <protection hidden="1"/>
    </xf>
    <xf numFmtId="4" fontId="0" fillId="0" borderId="45" xfId="0" applyNumberFormat="1" applyFont="1" applyFill="1" applyBorder="1" applyAlignment="1" applyProtection="1">
      <alignment horizontal="right"/>
      <protection hidden="1"/>
    </xf>
    <xf numFmtId="10" fontId="0" fillId="0" borderId="6" xfId="0" applyNumberFormat="1" applyFont="1" applyFill="1" applyBorder="1" applyAlignment="1" applyProtection="1">
      <alignment horizontal="right"/>
      <protection hidden="1"/>
    </xf>
    <xf numFmtId="0" fontId="0" fillId="0" borderId="28" xfId="0" applyFont="1" applyBorder="1" applyProtection="1">
      <protection hidden="1"/>
    </xf>
    <xf numFmtId="4" fontId="0" fillId="0" borderId="5" xfId="0" applyNumberFormat="1" applyFill="1" applyBorder="1" applyAlignment="1" applyProtection="1">
      <alignment horizontal="right"/>
      <protection hidden="1"/>
    </xf>
    <xf numFmtId="4" fontId="0" fillId="0" borderId="32" xfId="0" applyNumberFormat="1" applyFont="1" applyFill="1" applyBorder="1" applyAlignment="1" applyProtection="1">
      <alignment horizontal="right"/>
      <protection hidden="1"/>
    </xf>
    <xf numFmtId="0" fontId="0" fillId="0" borderId="28" xfId="0" applyFont="1" applyFill="1" applyBorder="1" applyProtection="1">
      <protection hidden="1"/>
    </xf>
    <xf numFmtId="0" fontId="2" fillId="4" borderId="28" xfId="0" applyFont="1" applyFill="1" applyBorder="1" applyProtection="1">
      <protection hidden="1"/>
    </xf>
    <xf numFmtId="4" fontId="0" fillId="4" borderId="1" xfId="0" applyNumberFormat="1" applyFont="1" applyFill="1" applyBorder="1" applyAlignment="1" applyProtection="1">
      <alignment horizontal="right"/>
      <protection hidden="1"/>
    </xf>
    <xf numFmtId="4" fontId="0" fillId="4" borderId="3" xfId="0" applyNumberFormat="1" applyFont="1" applyFill="1" applyBorder="1" applyAlignment="1" applyProtection="1">
      <alignment horizontal="right"/>
      <protection hidden="1"/>
    </xf>
    <xf numFmtId="4" fontId="0" fillId="4" borderId="20" xfId="0" applyNumberFormat="1" applyFill="1" applyBorder="1" applyAlignment="1" applyProtection="1">
      <alignment horizontal="right"/>
      <protection hidden="1"/>
    </xf>
    <xf numFmtId="4" fontId="0" fillId="4" borderId="33" xfId="0" applyNumberFormat="1" applyFont="1" applyFill="1" applyBorder="1" applyAlignment="1" applyProtection="1">
      <alignment horizontal="right"/>
      <protection hidden="1"/>
    </xf>
    <xf numFmtId="4" fontId="0" fillId="4" borderId="13" xfId="0" applyNumberFormat="1" applyFont="1" applyFill="1" applyBorder="1" applyAlignment="1" applyProtection="1">
      <alignment horizontal="right"/>
      <protection hidden="1"/>
    </xf>
    <xf numFmtId="4" fontId="0" fillId="0" borderId="0" xfId="0" applyNumberFormat="1" applyFont="1" applyFill="1" applyBorder="1" applyAlignment="1" applyProtection="1">
      <alignment horizontal="right"/>
      <protection hidden="1"/>
    </xf>
    <xf numFmtId="0" fontId="18" fillId="4" borderId="30" xfId="0" applyFont="1" applyFill="1" applyBorder="1" applyProtection="1">
      <protection hidden="1"/>
    </xf>
    <xf numFmtId="4" fontId="2" fillId="4" borderId="8" xfId="0" applyNumberFormat="1" applyFont="1" applyFill="1" applyBorder="1" applyAlignment="1" applyProtection="1">
      <alignment horizontal="right"/>
      <protection hidden="1"/>
    </xf>
    <xf numFmtId="4" fontId="2" fillId="4" borderId="34" xfId="0" applyNumberFormat="1" applyFont="1" applyFill="1" applyBorder="1" applyAlignment="1" applyProtection="1">
      <alignment horizontal="right"/>
      <protection hidden="1"/>
    </xf>
    <xf numFmtId="4" fontId="2" fillId="4" borderId="7" xfId="0" applyNumberFormat="1" applyFont="1" applyFill="1" applyBorder="1" applyAlignment="1" applyProtection="1">
      <alignment horizontal="right"/>
      <protection hidden="1"/>
    </xf>
    <xf numFmtId="4" fontId="2" fillId="4" borderId="9" xfId="0" applyNumberFormat="1" applyFont="1" applyFill="1" applyBorder="1" applyAlignment="1" applyProtection="1">
      <alignment horizontal="right"/>
      <protection hidden="1"/>
    </xf>
    <xf numFmtId="4" fontId="2" fillId="4" borderId="19" xfId="0" applyNumberFormat="1" applyFont="1" applyFill="1" applyBorder="1" applyAlignment="1" applyProtection="1">
      <alignment horizontal="right"/>
      <protection hidden="1"/>
    </xf>
    <xf numFmtId="4" fontId="2" fillId="4" borderId="46" xfId="0" applyNumberFormat="1" applyFont="1" applyFill="1" applyBorder="1" applyAlignment="1" applyProtection="1">
      <alignment horizontal="right"/>
      <protection hidden="1"/>
    </xf>
    <xf numFmtId="10" fontId="2" fillId="4" borderId="9" xfId="0" applyNumberFormat="1" applyFont="1" applyFill="1" applyBorder="1" applyAlignment="1" applyProtection="1">
      <alignment horizontal="right"/>
      <protection hidden="1"/>
    </xf>
    <xf numFmtId="0" fontId="2" fillId="5" borderId="27" xfId="0" applyFont="1" applyFill="1" applyBorder="1" applyProtection="1">
      <protection hidden="1"/>
    </xf>
    <xf numFmtId="4" fontId="0" fillId="4" borderId="32" xfId="0" applyNumberFormat="1" applyFill="1" applyBorder="1" applyAlignment="1" applyProtection="1">
      <alignment horizontal="right"/>
      <protection hidden="1"/>
    </xf>
    <xf numFmtId="4" fontId="0" fillId="4" borderId="5" xfId="0" applyNumberFormat="1" applyFill="1" applyBorder="1" applyAlignment="1" applyProtection="1">
      <alignment horizontal="center"/>
      <protection hidden="1"/>
    </xf>
    <xf numFmtId="4" fontId="0" fillId="4" borderId="6" xfId="0" applyNumberFormat="1" applyFill="1" applyBorder="1" applyAlignment="1" applyProtection="1">
      <alignment horizontal="center"/>
      <protection hidden="1"/>
    </xf>
    <xf numFmtId="4" fontId="0" fillId="4" borderId="36" xfId="0" applyNumberFormat="1" applyFont="1" applyFill="1" applyBorder="1" applyAlignment="1" applyProtection="1">
      <alignment horizontal="right"/>
      <protection hidden="1"/>
    </xf>
    <xf numFmtId="4" fontId="0" fillId="4" borderId="45" xfId="0" applyNumberFormat="1" applyFont="1" applyFill="1" applyBorder="1" applyAlignment="1" applyProtection="1">
      <alignment horizontal="right"/>
      <protection hidden="1"/>
    </xf>
    <xf numFmtId="10" fontId="0" fillId="4" borderId="6" xfId="0" applyNumberFormat="1" applyFill="1" applyBorder="1" applyAlignment="1" applyProtection="1">
      <alignment horizontal="right"/>
      <protection hidden="1"/>
    </xf>
    <xf numFmtId="0" fontId="2" fillId="5" borderId="28" xfId="0" applyFont="1" applyFill="1" applyBorder="1" applyProtection="1">
      <protection hidden="1"/>
    </xf>
    <xf numFmtId="4" fontId="0" fillId="4" borderId="1" xfId="0" applyNumberFormat="1" applyFill="1" applyBorder="1" applyAlignment="1" applyProtection="1">
      <alignment horizontal="right"/>
      <protection hidden="1"/>
    </xf>
    <xf numFmtId="4" fontId="0" fillId="4" borderId="14" xfId="0" applyNumberFormat="1" applyFill="1" applyBorder="1" applyAlignment="1" applyProtection="1">
      <alignment horizontal="right"/>
      <protection hidden="1"/>
    </xf>
    <xf numFmtId="4" fontId="0" fillId="4" borderId="1" xfId="0" applyNumberFormat="1" applyFill="1" applyBorder="1" applyAlignment="1" applyProtection="1">
      <alignment horizontal="center"/>
      <protection hidden="1"/>
    </xf>
    <xf numFmtId="4" fontId="0" fillId="4" borderId="3" xfId="0" applyNumberFormat="1" applyFill="1" applyBorder="1" applyAlignment="1" applyProtection="1">
      <alignment horizontal="center"/>
      <protection hidden="1"/>
    </xf>
    <xf numFmtId="0" fontId="0" fillId="0" borderId="28" xfId="0" applyBorder="1" applyProtection="1">
      <protection hidden="1"/>
    </xf>
    <xf numFmtId="4" fontId="0" fillId="0" borderId="1" xfId="0" applyNumberFormat="1" applyFill="1" applyBorder="1" applyAlignment="1" applyProtection="1">
      <alignment horizontal="right"/>
      <protection hidden="1"/>
    </xf>
    <xf numFmtId="4" fontId="0" fillId="0" borderId="14" xfId="0" applyNumberFormat="1" applyFill="1" applyBorder="1" applyAlignment="1" applyProtection="1">
      <alignment horizontal="right"/>
      <protection hidden="1"/>
    </xf>
    <xf numFmtId="4" fontId="0" fillId="0" borderId="1" xfId="0" applyNumberFormat="1" applyBorder="1" applyAlignment="1" applyProtection="1">
      <alignment horizontal="center"/>
      <protection hidden="1"/>
    </xf>
    <xf numFmtId="4" fontId="0" fillId="0" borderId="3" xfId="0" applyNumberFormat="1" applyBorder="1" applyAlignment="1" applyProtection="1">
      <alignment horizontal="center"/>
      <protection hidden="1"/>
    </xf>
    <xf numFmtId="0" fontId="2" fillId="5" borderId="28" xfId="0" applyFont="1" applyFill="1" applyBorder="1" applyAlignment="1" applyProtection="1">
      <protection hidden="1"/>
    </xf>
    <xf numFmtId="0" fontId="0" fillId="0" borderId="28" xfId="0" applyFont="1" applyFill="1" applyBorder="1" applyAlignment="1" applyProtection="1">
      <protection hidden="1"/>
    </xf>
    <xf numFmtId="4" fontId="0" fillId="0" borderId="0" xfId="0" applyNumberFormat="1" applyFill="1" applyBorder="1" applyAlignment="1" applyProtection="1">
      <alignment horizontal="left"/>
      <protection hidden="1"/>
    </xf>
    <xf numFmtId="4" fontId="0" fillId="0" borderId="1" xfId="0" applyNumberFormat="1" applyFont="1" applyFill="1" applyBorder="1" applyAlignment="1" applyProtection="1">
      <alignment horizontal="center"/>
      <protection hidden="1"/>
    </xf>
    <xf numFmtId="4" fontId="0" fillId="0" borderId="3" xfId="0" applyNumberFormat="1" applyFont="1" applyFill="1" applyBorder="1" applyAlignment="1" applyProtection="1">
      <alignment horizontal="center"/>
      <protection hidden="1"/>
    </xf>
    <xf numFmtId="0" fontId="18" fillId="5" borderId="30" xfId="0" applyFont="1" applyFill="1" applyBorder="1" applyProtection="1">
      <protection hidden="1"/>
    </xf>
    <xf numFmtId="4" fontId="2" fillId="5" borderId="8" xfId="0" applyNumberFormat="1" applyFont="1" applyFill="1" applyBorder="1" applyAlignment="1" applyProtection="1">
      <alignment horizontal="right"/>
      <protection hidden="1"/>
    </xf>
    <xf numFmtId="4" fontId="2" fillId="5" borderId="34" xfId="0" applyNumberFormat="1" applyFont="1" applyFill="1" applyBorder="1" applyAlignment="1" applyProtection="1">
      <alignment horizontal="right"/>
      <protection hidden="1"/>
    </xf>
    <xf numFmtId="4" fontId="2" fillId="5" borderId="7" xfId="0" applyNumberFormat="1" applyFont="1" applyFill="1" applyBorder="1" applyAlignment="1" applyProtection="1">
      <alignment horizontal="right"/>
      <protection hidden="1"/>
    </xf>
    <xf numFmtId="4" fontId="2" fillId="5" borderId="9" xfId="0" applyNumberFormat="1" applyFont="1" applyFill="1" applyBorder="1" applyAlignment="1" applyProtection="1">
      <alignment horizontal="right"/>
      <protection hidden="1"/>
    </xf>
    <xf numFmtId="0" fontId="18" fillId="0" borderId="0" xfId="0" applyFont="1" applyFill="1" applyBorder="1" applyProtection="1">
      <protection hidden="1"/>
    </xf>
    <xf numFmtId="4" fontId="2" fillId="0" borderId="0" xfId="0" applyNumberFormat="1" applyFont="1" applyFill="1" applyBorder="1" applyAlignment="1" applyProtection="1">
      <alignment horizontal="right"/>
      <protection hidden="1"/>
    </xf>
    <xf numFmtId="10" fontId="0" fillId="0" borderId="0" xfId="0" applyNumberFormat="1" applyFill="1" applyBorder="1" applyAlignment="1" applyProtection="1">
      <alignment horizontal="right"/>
      <protection hidden="1"/>
    </xf>
    <xf numFmtId="4" fontId="0" fillId="0" borderId="11" xfId="0" applyNumberFormat="1" applyBorder="1" applyAlignment="1" applyProtection="1">
      <alignment horizontal="right"/>
      <protection hidden="1"/>
    </xf>
    <xf numFmtId="4" fontId="0" fillId="0" borderId="43" xfId="0" applyNumberFormat="1" applyBorder="1" applyAlignment="1" applyProtection="1">
      <alignment horizontal="right"/>
      <protection hidden="1"/>
    </xf>
    <xf numFmtId="10" fontId="0" fillId="0" borderId="12" xfId="0" applyNumberForma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protection locked="0"/>
    </xf>
    <xf numFmtId="0" fontId="2" fillId="4" borderId="27" xfId="0" applyFont="1" applyFill="1" applyBorder="1" applyProtection="1">
      <protection hidden="1"/>
    </xf>
    <xf numFmtId="10" fontId="0" fillId="4" borderId="6" xfId="0" applyNumberFormat="1" applyFont="1" applyFill="1" applyBorder="1" applyAlignment="1" applyProtection="1">
      <alignment horizontal="right"/>
      <protection hidden="1"/>
    </xf>
    <xf numFmtId="0" fontId="2" fillId="4" borderId="29" xfId="0" applyFont="1" applyFill="1" applyBorder="1" applyProtection="1">
      <protection hidden="1"/>
    </xf>
    <xf numFmtId="4" fontId="0" fillId="4" borderId="37" xfId="0" applyNumberFormat="1" applyFont="1" applyFill="1" applyBorder="1" applyAlignment="1" applyProtection="1">
      <alignment horizontal="right"/>
      <protection hidden="1"/>
    </xf>
    <xf numFmtId="4" fontId="0" fillId="4" borderId="0" xfId="0" applyNumberFormat="1" applyFont="1" applyFill="1" applyBorder="1" applyAlignment="1" applyProtection="1">
      <alignment horizontal="right"/>
      <protection hidden="1"/>
    </xf>
    <xf numFmtId="10" fontId="0" fillId="4" borderId="21" xfId="0" applyNumberFormat="1" applyFont="1" applyFill="1" applyBorder="1" applyAlignment="1" applyProtection="1">
      <alignment horizontal="right"/>
      <protection hidden="1"/>
    </xf>
    <xf numFmtId="4" fontId="0" fillId="5" borderId="4" xfId="0" applyNumberFormat="1" applyFont="1" applyFill="1" applyBorder="1" applyAlignment="1" applyProtection="1">
      <alignment horizontal="right"/>
      <protection hidden="1"/>
    </xf>
    <xf numFmtId="4" fontId="0" fillId="5" borderId="2" xfId="0" applyNumberFormat="1" applyFont="1" applyFill="1" applyBorder="1" applyAlignment="1" applyProtection="1">
      <alignment horizontal="right"/>
      <protection hidden="1"/>
    </xf>
    <xf numFmtId="4" fontId="2" fillId="5" borderId="46" xfId="0" applyNumberFormat="1" applyFont="1" applyFill="1" applyBorder="1" applyAlignment="1" applyProtection="1">
      <alignment horizontal="right"/>
      <protection hidden="1"/>
    </xf>
    <xf numFmtId="4" fontId="2" fillId="0" borderId="46" xfId="0" applyNumberFormat="1" applyFont="1" applyFill="1" applyBorder="1" applyAlignment="1" applyProtection="1">
      <alignment horizontal="right"/>
      <protection hidden="1"/>
    </xf>
    <xf numFmtId="4" fontId="0" fillId="5" borderId="1" xfId="0" applyNumberFormat="1" applyFill="1" applyBorder="1" applyAlignment="1" applyProtection="1">
      <alignment horizontal="center"/>
      <protection hidden="1"/>
    </xf>
    <xf numFmtId="4" fontId="0" fillId="5" borderId="3" xfId="0" applyNumberFormat="1" applyFill="1" applyBorder="1" applyAlignment="1" applyProtection="1">
      <alignment horizontal="center"/>
      <protection hidden="1"/>
    </xf>
    <xf numFmtId="4" fontId="0" fillId="0" borderId="1" xfId="0" applyNumberFormat="1" applyFont="1" applyBorder="1" applyAlignment="1" applyProtection="1">
      <alignment horizontal="right"/>
      <protection locked="0"/>
    </xf>
    <xf numFmtId="4" fontId="0" fillId="0" borderId="3" xfId="0" applyNumberFormat="1" applyFont="1" applyBorder="1" applyAlignment="1" applyProtection="1">
      <alignment horizontal="right"/>
      <protection locked="0"/>
    </xf>
    <xf numFmtId="4" fontId="0" fillId="4" borderId="1" xfId="0" applyNumberFormat="1" applyFont="1" applyFill="1" applyBorder="1" applyAlignment="1" applyProtection="1">
      <alignment horizontal="right"/>
      <protection locked="0"/>
    </xf>
    <xf numFmtId="4" fontId="0" fillId="4" borderId="3" xfId="0" applyNumberFormat="1" applyFont="1" applyFill="1" applyBorder="1" applyAlignment="1" applyProtection="1">
      <alignment horizontal="right"/>
      <protection locked="0"/>
    </xf>
    <xf numFmtId="4" fontId="0" fillId="4" borderId="15" xfId="0" applyNumberFormat="1" applyFont="1" applyFill="1" applyBorder="1" applyAlignment="1" applyProtection="1">
      <alignment horizontal="right"/>
      <protection locked="0"/>
    </xf>
    <xf numFmtId="4" fontId="0" fillId="4" borderId="24" xfId="0" applyNumberFormat="1" applyFont="1" applyFill="1" applyBorder="1" applyAlignment="1" applyProtection="1">
      <alignment horizontal="right"/>
      <protection locked="0"/>
    </xf>
    <xf numFmtId="4" fontId="0" fillId="4" borderId="5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4" borderId="1" xfId="0" applyNumberFormat="1" applyFill="1" applyBorder="1" applyAlignment="1" applyProtection="1">
      <alignment horizontal="right"/>
      <protection locked="0"/>
    </xf>
    <xf numFmtId="4" fontId="0" fillId="5" borderId="1" xfId="0" applyNumberFormat="1" applyFill="1" applyBorder="1" applyAlignment="1" applyProtection="1">
      <alignment horizontal="right"/>
      <protection locked="0"/>
    </xf>
    <xf numFmtId="4" fontId="0" fillId="0" borderId="1" xfId="0" applyNumberFormat="1" applyBorder="1" applyAlignment="1" applyProtection="1">
      <alignment horizontal="right"/>
      <protection locked="0"/>
    </xf>
    <xf numFmtId="4" fontId="0" fillId="0" borderId="1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Protection="1">
      <protection hidden="1"/>
    </xf>
    <xf numFmtId="4" fontId="0" fillId="0" borderId="15" xfId="0" applyNumberFormat="1" applyBorder="1" applyAlignment="1" applyProtection="1">
      <alignment horizontal="right"/>
      <protection hidden="1"/>
    </xf>
    <xf numFmtId="4" fontId="0" fillId="0" borderId="15" xfId="0" applyNumberFormat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  <protection hidden="1"/>
    </xf>
    <xf numFmtId="10" fontId="0" fillId="0" borderId="24" xfId="0" applyNumberFormat="1" applyFill="1" applyBorder="1" applyAlignment="1" applyProtection="1">
      <alignment horizontal="right"/>
      <protection hidden="1"/>
    </xf>
    <xf numFmtId="4" fontId="0" fillId="0" borderId="8" xfId="0" applyNumberFormat="1" applyBorder="1" applyAlignment="1" applyProtection="1">
      <alignment horizontal="right"/>
      <protection hidden="1"/>
    </xf>
    <xf numFmtId="4" fontId="2" fillId="0" borderId="8" xfId="0" applyNumberFormat="1" applyFont="1" applyBorder="1" applyAlignment="1" applyProtection="1">
      <alignment horizontal="right"/>
      <protection hidden="1"/>
    </xf>
    <xf numFmtId="4" fontId="0" fillId="0" borderId="34" xfId="0" applyNumberFormat="1" applyBorder="1" applyAlignment="1" applyProtection="1">
      <alignment horizontal="right"/>
      <protection hidden="1"/>
    </xf>
    <xf numFmtId="4" fontId="0" fillId="0" borderId="46" xfId="0" applyNumberFormat="1" applyFont="1" applyFill="1" applyBorder="1" applyAlignment="1" applyProtection="1">
      <alignment horizontal="right"/>
      <protection hidden="1"/>
    </xf>
    <xf numFmtId="10" fontId="0" fillId="0" borderId="9" xfId="0" applyNumberForma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protection hidden="1"/>
    </xf>
    <xf numFmtId="4" fontId="0" fillId="4" borderId="5" xfId="0" applyNumberFormat="1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0" fontId="2" fillId="0" borderId="18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4" fontId="2" fillId="4" borderId="8" xfId="0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2" fillId="0" borderId="18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5" fillId="4" borderId="7" xfId="1" applyFont="1" applyFill="1" applyBorder="1" applyAlignment="1" applyProtection="1">
      <alignment horizontal="left"/>
      <protection hidden="1"/>
    </xf>
    <xf numFmtId="4" fontId="0" fillId="0" borderId="5" xfId="0" applyNumberFormat="1" applyFill="1" applyBorder="1" applyProtection="1">
      <protection locked="0"/>
    </xf>
    <xf numFmtId="0" fontId="5" fillId="0" borderId="0" xfId="1" applyFont="1" applyFill="1" applyBorder="1" applyAlignment="1" applyProtection="1">
      <alignment horizontal="left"/>
      <protection locked="0"/>
    </xf>
    <xf numFmtId="4" fontId="0" fillId="0" borderId="0" xfId="0" applyNumberFormat="1" applyFill="1" applyBorder="1" applyProtection="1"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4" fontId="0" fillId="5" borderId="5" xfId="0" applyNumberFormat="1" applyFont="1" applyFill="1" applyBorder="1" applyAlignment="1" applyProtection="1">
      <alignment horizontal="right" vertical="center" wrapText="1"/>
      <protection hidden="1"/>
    </xf>
    <xf numFmtId="4" fontId="0" fillId="4" borderId="5" xfId="0" applyNumberFormat="1" applyFont="1" applyFill="1" applyBorder="1" applyAlignment="1" applyProtection="1">
      <alignment horizontal="right" vertical="center" wrapText="1"/>
      <protection hidden="1"/>
    </xf>
    <xf numFmtId="4" fontId="0" fillId="4" borderId="32" xfId="0" applyNumberFormat="1" applyFont="1" applyFill="1" applyBorder="1" applyAlignment="1" applyProtection="1">
      <alignment horizontal="right" vertical="center" wrapText="1"/>
      <protection hidden="1"/>
    </xf>
    <xf numFmtId="10" fontId="0" fillId="5" borderId="6" xfId="0" applyNumberFormat="1" applyFont="1" applyFill="1" applyBorder="1" applyAlignment="1" applyProtection="1">
      <alignment horizontal="right" vertical="center" wrapText="1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0" fillId="0" borderId="32" xfId="0" applyNumberFormat="1" applyFont="1" applyFill="1" applyBorder="1" applyAlignment="1" applyProtection="1">
      <alignment horizontal="right" vertical="center" wrapText="1"/>
      <protection hidden="1"/>
    </xf>
    <xf numFmtId="10" fontId="0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0" fillId="0" borderId="20" xfId="0" applyNumberFormat="1" applyFont="1" applyFill="1" applyBorder="1" applyAlignment="1" applyProtection="1">
      <alignment horizontal="right" vertical="center" wrapText="1"/>
      <protection hidden="1"/>
    </xf>
    <xf numFmtId="4" fontId="0" fillId="0" borderId="33" xfId="0" applyNumberFormat="1" applyFont="1" applyFill="1" applyBorder="1" applyAlignment="1" applyProtection="1">
      <alignment horizontal="right" vertical="center" wrapText="1"/>
      <protection hidden="1"/>
    </xf>
    <xf numFmtId="10" fontId="0" fillId="0" borderId="21" xfId="0" applyNumberFormat="1" applyFont="1" applyFill="1" applyBorder="1" applyAlignment="1" applyProtection="1">
      <alignment horizontal="right" vertical="center" wrapText="1"/>
      <protection hidden="1"/>
    </xf>
    <xf numFmtId="0" fontId="2" fillId="5" borderId="7" xfId="0" applyFont="1" applyFill="1" applyBorder="1" applyProtection="1">
      <protection hidden="1"/>
    </xf>
    <xf numFmtId="4" fontId="0" fillId="0" borderId="0" xfId="0" applyNumberFormat="1" applyFill="1" applyBorder="1" applyAlignment="1" applyProtection="1">
      <alignment horizontal="right"/>
      <protection hidden="1"/>
    </xf>
    <xf numFmtId="0" fontId="2" fillId="0" borderId="27" xfId="0" applyFont="1" applyFill="1" applyBorder="1" applyProtection="1">
      <protection hidden="1"/>
    </xf>
    <xf numFmtId="4" fontId="0" fillId="0" borderId="5" xfId="0" applyNumberFormat="1" applyBorder="1" applyProtection="1">
      <protection hidden="1"/>
    </xf>
    <xf numFmtId="4" fontId="0" fillId="0" borderId="32" xfId="0" applyNumberFormat="1" applyBorder="1" applyProtection="1">
      <protection hidden="1"/>
    </xf>
    <xf numFmtId="10" fontId="0" fillId="0" borderId="6" xfId="0" applyNumberFormat="1" applyBorder="1" applyProtection="1">
      <protection hidden="1"/>
    </xf>
    <xf numFmtId="4" fontId="0" fillId="4" borderId="32" xfId="0" applyNumberFormat="1" applyFill="1" applyBorder="1" applyProtection="1">
      <protection hidden="1"/>
    </xf>
    <xf numFmtId="10" fontId="0" fillId="4" borderId="6" xfId="0" applyNumberFormat="1" applyFill="1" applyBorder="1" applyProtection="1">
      <protection hidden="1"/>
    </xf>
    <xf numFmtId="0" fontId="2" fillId="0" borderId="29" xfId="0" applyFont="1" applyFill="1" applyBorder="1" applyAlignment="1" applyProtection="1">
      <protection hidden="1"/>
    </xf>
    <xf numFmtId="4" fontId="0" fillId="0" borderId="20" xfId="0" applyNumberFormat="1" applyBorder="1" applyProtection="1">
      <protection hidden="1"/>
    </xf>
    <xf numFmtId="4" fontId="0" fillId="0" borderId="33" xfId="0" applyNumberFormat="1" applyBorder="1" applyProtection="1">
      <protection hidden="1"/>
    </xf>
    <xf numFmtId="10" fontId="0" fillId="0" borderId="21" xfId="0" applyNumberFormat="1" applyBorder="1" applyProtection="1">
      <protection hidden="1"/>
    </xf>
    <xf numFmtId="0" fontId="2" fillId="5" borderId="30" xfId="0" applyFont="1" applyFill="1" applyBorder="1" applyProtection="1">
      <protection hidden="1"/>
    </xf>
    <xf numFmtId="4" fontId="2" fillId="5" borderId="8" xfId="0" applyNumberFormat="1" applyFont="1" applyFill="1" applyBorder="1" applyProtection="1">
      <protection hidden="1"/>
    </xf>
    <xf numFmtId="4" fontId="2" fillId="5" borderId="34" xfId="0" applyNumberFormat="1" applyFont="1" applyFill="1" applyBorder="1" applyProtection="1">
      <protection hidden="1"/>
    </xf>
    <xf numFmtId="10" fontId="2" fillId="5" borderId="9" xfId="0" applyNumberFormat="1" applyFont="1" applyFill="1" applyBorder="1" applyProtection="1">
      <protection hidden="1"/>
    </xf>
    <xf numFmtId="10" fontId="2" fillId="0" borderId="0" xfId="0" applyNumberFormat="1" applyFont="1" applyFill="1" applyBorder="1" applyProtection="1">
      <protection hidden="1"/>
    </xf>
    <xf numFmtId="0" fontId="5" fillId="5" borderId="30" xfId="1" applyFont="1" applyFill="1" applyBorder="1" applyAlignment="1" applyProtection="1">
      <alignment horizontal="left"/>
      <protection hidden="1"/>
    </xf>
    <xf numFmtId="4" fontId="0" fillId="0" borderId="0" xfId="0" applyNumberFormat="1" applyBorder="1" applyProtection="1">
      <protection hidden="1"/>
    </xf>
    <xf numFmtId="4" fontId="2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4" fontId="5" fillId="0" borderId="0" xfId="1" applyNumberFormat="1" applyFont="1" applyFill="1" applyBorder="1" applyProtection="1">
      <protection locked="0"/>
    </xf>
    <xf numFmtId="0" fontId="0" fillId="0" borderId="0" xfId="0" applyProtection="1">
      <protection locked="0" hidden="1"/>
    </xf>
    <xf numFmtId="4" fontId="0" fillId="0" borderId="11" xfId="0" applyNumberFormat="1" applyBorder="1" applyAlignment="1" applyProtection="1">
      <alignment horizontal="center"/>
      <protection hidden="1"/>
    </xf>
    <xf numFmtId="4" fontId="0" fillId="0" borderId="15" xfId="0" applyNumberFormat="1" applyBorder="1" applyAlignment="1" applyProtection="1">
      <alignment horizontal="center"/>
      <protection locked="0"/>
    </xf>
    <xf numFmtId="4" fontId="2" fillId="0" borderId="8" xfId="0" applyNumberFormat="1" applyFont="1" applyBorder="1" applyAlignment="1" applyProtection="1">
      <alignment horizontal="center"/>
      <protection hidden="1"/>
    </xf>
    <xf numFmtId="4" fontId="0" fillId="7" borderId="1" xfId="0" applyNumberFormat="1" applyFill="1" applyBorder="1" applyProtection="1">
      <protection locked="0" hidden="1"/>
    </xf>
    <xf numFmtId="4" fontId="0" fillId="5" borderId="32" xfId="0" applyNumberFormat="1" applyFill="1" applyBorder="1" applyProtection="1">
      <protection hidden="1"/>
    </xf>
    <xf numFmtId="4" fontId="2" fillId="5" borderId="32" xfId="0" applyNumberFormat="1" applyFont="1" applyFill="1" applyBorder="1" applyProtection="1">
      <protection hidden="1"/>
    </xf>
    <xf numFmtId="4" fontId="2" fillId="5" borderId="8" xfId="0" applyNumberFormat="1" applyFont="1" applyFill="1" applyBorder="1" applyAlignment="1" applyProtection="1">
      <alignment horizontal="right" wrapText="1"/>
      <protection hidden="1"/>
    </xf>
    <xf numFmtId="4" fontId="2" fillId="4" borderId="8" xfId="0" applyNumberFormat="1" applyFont="1" applyFill="1" applyBorder="1" applyAlignment="1" applyProtection="1">
      <alignment horizontal="right" wrapText="1"/>
      <protection hidden="1"/>
    </xf>
    <xf numFmtId="4" fontId="2" fillId="4" borderId="34" xfId="0" applyNumberFormat="1" applyFont="1" applyFill="1" applyBorder="1" applyAlignment="1" applyProtection="1">
      <alignment horizontal="right" wrapText="1"/>
      <protection hidden="1"/>
    </xf>
    <xf numFmtId="4" fontId="2" fillId="4" borderId="32" xfId="0" applyNumberFormat="1" applyFont="1" applyFill="1" applyBorder="1" applyAlignment="1" applyProtection="1">
      <alignment horizontal="right" wrapText="1"/>
      <protection hidden="1"/>
    </xf>
    <xf numFmtId="10" fontId="2" fillId="5" borderId="9" xfId="0" applyNumberFormat="1" applyFont="1" applyFill="1" applyBorder="1" applyAlignment="1" applyProtection="1">
      <alignment horizontal="right" wrapText="1"/>
      <protection hidden="1"/>
    </xf>
    <xf numFmtId="0" fontId="2" fillId="6" borderId="28" xfId="0" applyFont="1" applyFill="1" applyBorder="1" applyAlignment="1" applyProtection="1">
      <protection hidden="1"/>
    </xf>
    <xf numFmtId="4" fontId="0" fillId="6" borderId="1" xfId="0" applyNumberFormat="1" applyFill="1" applyBorder="1" applyAlignment="1" applyProtection="1">
      <alignment horizontal="right"/>
      <protection hidden="1"/>
    </xf>
    <xf numFmtId="4" fontId="0" fillId="6" borderId="14" xfId="0" applyNumberFormat="1" applyFill="1" applyBorder="1" applyAlignment="1" applyProtection="1">
      <alignment horizontal="right"/>
      <protection hidden="1"/>
    </xf>
    <xf numFmtId="4" fontId="0" fillId="6" borderId="2" xfId="0" applyNumberFormat="1" applyFont="1" applyFill="1" applyBorder="1" applyAlignment="1" applyProtection="1">
      <alignment horizontal="right"/>
      <protection hidden="1"/>
    </xf>
    <xf numFmtId="4" fontId="0" fillId="6" borderId="1" xfId="0" applyNumberFormat="1" applyFill="1" applyBorder="1" applyAlignment="1" applyProtection="1">
      <alignment horizontal="center"/>
      <protection hidden="1"/>
    </xf>
    <xf numFmtId="4" fontId="0" fillId="6" borderId="3" xfId="0" applyNumberFormat="1" applyFill="1" applyBorder="1" applyAlignment="1" applyProtection="1">
      <alignment horizontal="center"/>
      <protection hidden="1"/>
    </xf>
    <xf numFmtId="4" fontId="0" fillId="6" borderId="36" xfId="0" applyNumberFormat="1" applyFont="1" applyFill="1" applyBorder="1" applyAlignment="1" applyProtection="1">
      <alignment horizontal="right"/>
      <protection hidden="1"/>
    </xf>
    <xf numFmtId="4" fontId="0" fillId="6" borderId="45" xfId="0" applyNumberFormat="1" applyFill="1" applyBorder="1" applyAlignment="1" applyProtection="1">
      <alignment horizontal="right"/>
      <protection hidden="1"/>
    </xf>
    <xf numFmtId="4" fontId="0" fillId="6" borderId="45" xfId="0" applyNumberFormat="1" applyFont="1" applyFill="1" applyBorder="1" applyAlignment="1" applyProtection="1">
      <alignment horizontal="right"/>
      <protection hidden="1"/>
    </xf>
    <xf numFmtId="10" fontId="0" fillId="6" borderId="6" xfId="0" applyNumberFormat="1" applyFill="1" applyBorder="1" applyAlignment="1" applyProtection="1">
      <alignment horizontal="right"/>
      <protection hidden="1"/>
    </xf>
    <xf numFmtId="0" fontId="2" fillId="8" borderId="2" xfId="0" applyFont="1" applyFill="1" applyBorder="1" applyAlignment="1" applyProtection="1">
      <protection hidden="1"/>
    </xf>
    <xf numFmtId="4" fontId="0" fillId="8" borderId="1" xfId="0" applyNumberFormat="1" applyFill="1" applyBorder="1" applyProtection="1">
      <protection hidden="1"/>
    </xf>
    <xf numFmtId="4" fontId="0" fillId="8" borderId="3" xfId="0" applyNumberFormat="1" applyFill="1" applyBorder="1" applyProtection="1">
      <protection hidden="1"/>
    </xf>
    <xf numFmtId="4" fontId="0" fillId="8" borderId="1" xfId="0" applyNumberFormat="1" applyFill="1" applyBorder="1" applyProtection="1">
      <protection locked="0"/>
    </xf>
    <xf numFmtId="0" fontId="2" fillId="8" borderId="2" xfId="0" applyFont="1" applyFill="1" applyBorder="1" applyProtection="1">
      <protection hidden="1"/>
    </xf>
    <xf numFmtId="0" fontId="2" fillId="8" borderId="18" xfId="0" applyFont="1" applyFill="1" applyBorder="1" applyProtection="1">
      <protection hidden="1"/>
    </xf>
    <xf numFmtId="4" fontId="0" fillId="8" borderId="24" xfId="0" applyNumberFormat="1" applyFill="1" applyBorder="1" applyProtection="1">
      <protection hidden="1"/>
    </xf>
    <xf numFmtId="0" fontId="2" fillId="6" borderId="28" xfId="0" applyFont="1" applyFill="1" applyBorder="1" applyProtection="1">
      <protection hidden="1"/>
    </xf>
    <xf numFmtId="4" fontId="0" fillId="6" borderId="3" xfId="0" applyNumberFormat="1" applyFill="1" applyBorder="1" applyAlignment="1" applyProtection="1">
      <alignment horizontal="right"/>
      <protection locked="0"/>
    </xf>
    <xf numFmtId="4" fontId="0" fillId="6" borderId="1" xfId="0" applyNumberFormat="1" applyFont="1" applyFill="1" applyBorder="1" applyAlignment="1" applyProtection="1">
      <alignment horizontal="center"/>
      <protection hidden="1"/>
    </xf>
    <xf numFmtId="4" fontId="0" fillId="6" borderId="3" xfId="0" applyNumberFormat="1" applyFont="1" applyFill="1" applyBorder="1" applyAlignment="1" applyProtection="1">
      <alignment horizontal="right"/>
      <protection locked="0"/>
    </xf>
    <xf numFmtId="0" fontId="2" fillId="6" borderId="29" xfId="0" applyFont="1" applyFill="1" applyBorder="1" applyProtection="1">
      <protection hidden="1"/>
    </xf>
    <xf numFmtId="4" fontId="0" fillId="6" borderId="15" xfId="0" applyNumberFormat="1" applyFill="1" applyBorder="1" applyAlignment="1" applyProtection="1">
      <alignment horizontal="right"/>
      <protection hidden="1"/>
    </xf>
    <xf numFmtId="4" fontId="0" fillId="6" borderId="16" xfId="0" applyNumberFormat="1" applyFill="1" applyBorder="1" applyAlignment="1" applyProtection="1">
      <alignment horizontal="right"/>
      <protection hidden="1"/>
    </xf>
    <xf numFmtId="4" fontId="0" fillId="6" borderId="18" xfId="0" applyNumberFormat="1" applyFont="1" applyFill="1" applyBorder="1" applyAlignment="1" applyProtection="1">
      <alignment horizontal="right"/>
      <protection hidden="1"/>
    </xf>
    <xf numFmtId="4" fontId="0" fillId="6" borderId="15" xfId="0" applyNumberFormat="1" applyFont="1" applyFill="1" applyBorder="1" applyAlignment="1" applyProtection="1">
      <alignment horizontal="center"/>
      <protection hidden="1"/>
    </xf>
    <xf numFmtId="4" fontId="0" fillId="6" borderId="24" xfId="0" applyNumberFormat="1" applyFont="1" applyFill="1" applyBorder="1" applyAlignment="1" applyProtection="1">
      <alignment horizontal="right"/>
      <protection locked="0"/>
    </xf>
    <xf numFmtId="4" fontId="0" fillId="6" borderId="37" xfId="0" applyNumberFormat="1" applyFont="1" applyFill="1" applyBorder="1" applyAlignment="1" applyProtection="1">
      <alignment horizontal="right"/>
      <protection hidden="1"/>
    </xf>
    <xf numFmtId="4" fontId="0" fillId="6" borderId="0" xfId="0" applyNumberFormat="1" applyFont="1" applyFill="1" applyBorder="1" applyAlignment="1" applyProtection="1">
      <alignment horizontal="right"/>
      <protection hidden="1"/>
    </xf>
    <xf numFmtId="10" fontId="0" fillId="6" borderId="21" xfId="0" applyNumberFormat="1" applyFill="1" applyBorder="1" applyAlignment="1" applyProtection="1">
      <alignment horizontal="right"/>
      <protection hidden="1"/>
    </xf>
    <xf numFmtId="4" fontId="0" fillId="3" borderId="5" xfId="0" applyNumberFormat="1" applyFont="1" applyFill="1" applyBorder="1" applyAlignment="1" applyProtection="1">
      <alignment horizontal="right" vertical="center" wrapText="1"/>
      <protection hidden="1"/>
    </xf>
    <xf numFmtId="4" fontId="0" fillId="3" borderId="1" xfId="0" applyNumberFormat="1" applyFill="1" applyBorder="1" applyAlignment="1" applyProtection="1">
      <alignment horizontal="right"/>
      <protection locked="0"/>
    </xf>
    <xf numFmtId="4" fontId="0" fillId="3" borderId="1" xfId="0" applyNumberFormat="1" applyFill="1" applyBorder="1" applyAlignment="1" applyProtection="1">
      <alignment horizontal="right"/>
      <protection hidden="1"/>
    </xf>
    <xf numFmtId="4" fontId="0" fillId="3" borderId="5" xfId="0" applyNumberFormat="1" applyFont="1" applyFill="1" applyBorder="1" applyAlignment="1" applyProtection="1">
      <alignment horizontal="right" vertical="center" wrapText="1"/>
      <protection locked="0" hidden="1"/>
    </xf>
    <xf numFmtId="4" fontId="0" fillId="3" borderId="15" xfId="0" applyNumberFormat="1" applyFill="1" applyBorder="1" applyAlignment="1" applyProtection="1">
      <alignment horizontal="right"/>
      <protection locked="0"/>
    </xf>
    <xf numFmtId="4" fontId="2" fillId="3" borderId="8" xfId="0" applyNumberFormat="1" applyFont="1" applyFill="1" applyBorder="1" applyAlignment="1" applyProtection="1">
      <alignment horizontal="right"/>
      <protection hidden="1"/>
    </xf>
    <xf numFmtId="4" fontId="0" fillId="3" borderId="5" xfId="0" applyNumberFormat="1" applyFill="1" applyBorder="1" applyProtection="1">
      <protection locked="0"/>
    </xf>
    <xf numFmtId="4" fontId="0" fillId="3" borderId="1" xfId="0" applyNumberFormat="1" applyFill="1" applyBorder="1" applyProtection="1">
      <protection hidden="1"/>
    </xf>
    <xf numFmtId="4" fontId="2" fillId="3" borderId="8" xfId="0" applyNumberFormat="1" applyFont="1" applyFill="1" applyBorder="1" applyProtection="1">
      <protection hidden="1"/>
    </xf>
    <xf numFmtId="0" fontId="0" fillId="0" borderId="2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2" fillId="0" borderId="0" xfId="0" applyFont="1" applyProtection="1">
      <protection hidden="1"/>
    </xf>
    <xf numFmtId="0" fontId="17" fillId="0" borderId="0" xfId="1" applyFont="1" applyProtection="1">
      <protection locked="0"/>
    </xf>
    <xf numFmtId="0" fontId="0" fillId="0" borderId="0" xfId="0" applyFont="1" applyProtection="1">
      <protection locked="0"/>
    </xf>
    <xf numFmtId="0" fontId="23" fillId="0" borderId="0" xfId="1" applyFont="1" applyProtection="1">
      <protection locked="0"/>
    </xf>
    <xf numFmtId="0" fontId="2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5" fillId="0" borderId="0" xfId="0" applyFont="1" applyBorder="1" applyProtection="1"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Styl 1" xfId="2"/>
  </cellStyles>
  <dxfs count="6"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9999"/>
      <color rgb="FFFFFF00"/>
      <color rgb="FFFFFF99"/>
      <color rgb="FFFF5050"/>
      <color rgb="FFDEEBF6"/>
      <color rgb="FFF9F9F9"/>
      <color rgb="FFDBE9F5"/>
      <color rgb="FFF3F3F3"/>
      <color rgb="FFEB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</sheetPr>
  <dimension ref="A1:L163"/>
  <sheetViews>
    <sheetView zoomScaleNormal="100" workbookViewId="0">
      <selection activeCell="A27" sqref="A27"/>
    </sheetView>
  </sheetViews>
  <sheetFormatPr defaultRowHeight="15" x14ac:dyDescent="0.25"/>
  <cols>
    <col min="1" max="1" width="49.42578125" style="25" customWidth="1"/>
    <col min="2" max="4" width="12.7109375" style="25" customWidth="1"/>
    <col min="5" max="5" width="15.85546875" style="25" customWidth="1"/>
    <col min="6" max="16384" width="9.140625" style="25"/>
  </cols>
  <sheetData>
    <row r="1" spans="1:9" ht="21" customHeight="1" x14ac:dyDescent="0.3">
      <c r="A1" s="276" t="s">
        <v>195</v>
      </c>
    </row>
    <row r="2" spans="1:9" ht="21" customHeight="1" x14ac:dyDescent="0.25">
      <c r="A2" s="136" t="s">
        <v>198</v>
      </c>
      <c r="B2" s="136"/>
      <c r="C2" s="136"/>
      <c r="D2" s="136"/>
      <c r="E2" s="136"/>
      <c r="F2" s="3"/>
      <c r="G2" s="3"/>
      <c r="H2" s="3"/>
      <c r="I2" s="3"/>
    </row>
    <row r="3" spans="1:9" ht="17.25" customHeight="1" thickBot="1" x14ac:dyDescent="0.3">
      <c r="E3" s="26" t="s">
        <v>111</v>
      </c>
    </row>
    <row r="4" spans="1:9" x14ac:dyDescent="0.25">
      <c r="A4" s="286" t="s">
        <v>110</v>
      </c>
      <c r="B4" s="27" t="s">
        <v>112</v>
      </c>
      <c r="C4" s="27" t="s">
        <v>113</v>
      </c>
      <c r="D4" s="27" t="s">
        <v>114</v>
      </c>
      <c r="E4" s="28" t="s">
        <v>115</v>
      </c>
    </row>
    <row r="5" spans="1:9" ht="51.75" customHeight="1" thickBot="1" x14ac:dyDescent="0.3">
      <c r="A5" s="287"/>
      <c r="B5" s="29" t="s">
        <v>134</v>
      </c>
      <c r="C5" s="29" t="s">
        <v>177</v>
      </c>
      <c r="D5" s="29" t="s">
        <v>189</v>
      </c>
      <c r="E5" s="30" t="s">
        <v>190</v>
      </c>
    </row>
    <row r="6" spans="1:9" ht="15.75" thickTop="1" x14ac:dyDescent="0.25">
      <c r="A6" s="31" t="s">
        <v>8</v>
      </c>
      <c r="B6" s="32">
        <f>SUM(B7:B13)</f>
        <v>1223.96</v>
      </c>
      <c r="C6" s="32">
        <f>SUM(C7:C13)</f>
        <v>1297.1000000000001</v>
      </c>
      <c r="D6" s="32">
        <f>SUM(D7:D13)</f>
        <v>1197.9299999999998</v>
      </c>
      <c r="E6" s="6">
        <f>AVERAGE(B6:D6)</f>
        <v>1239.6633333333334</v>
      </c>
    </row>
    <row r="7" spans="1:9" x14ac:dyDescent="0.25">
      <c r="A7" s="40" t="s">
        <v>0</v>
      </c>
      <c r="B7" s="12">
        <v>927.16</v>
      </c>
      <c r="C7" s="12">
        <v>947.18</v>
      </c>
      <c r="D7" s="12">
        <v>963.34</v>
      </c>
      <c r="E7" s="5">
        <f>AVERAGE(B7:D7)</f>
        <v>945.89333333333332</v>
      </c>
    </row>
    <row r="8" spans="1:9" x14ac:dyDescent="0.25">
      <c r="A8" s="40" t="s">
        <v>46</v>
      </c>
      <c r="B8" s="12">
        <v>74</v>
      </c>
      <c r="C8" s="12">
        <v>77.62</v>
      </c>
      <c r="D8" s="12">
        <v>68.59</v>
      </c>
      <c r="E8" s="5">
        <f t="shared" ref="E8:E13" si="0">AVERAGE(B8:D8)</f>
        <v>73.403333333333336</v>
      </c>
    </row>
    <row r="9" spans="1:9" x14ac:dyDescent="0.25">
      <c r="A9" s="40" t="s">
        <v>109</v>
      </c>
      <c r="B9" s="12">
        <v>69.84</v>
      </c>
      <c r="C9" s="12">
        <v>87.74</v>
      </c>
      <c r="D9" s="12">
        <v>35.200000000000003</v>
      </c>
      <c r="E9" s="5">
        <f t="shared" si="0"/>
        <v>64.259999999999991</v>
      </c>
    </row>
    <row r="10" spans="1:9" x14ac:dyDescent="0.25">
      <c r="A10" s="40" t="s">
        <v>47</v>
      </c>
      <c r="B10" s="12">
        <v>22.49</v>
      </c>
      <c r="C10" s="12">
        <v>36.979999999999997</v>
      </c>
      <c r="D10" s="12">
        <v>29.71</v>
      </c>
      <c r="E10" s="5">
        <f t="shared" si="0"/>
        <v>29.72666666666667</v>
      </c>
    </row>
    <row r="11" spans="1:9" x14ac:dyDescent="0.25">
      <c r="A11" s="40" t="s">
        <v>107</v>
      </c>
      <c r="B11" s="12">
        <v>4.2699999999999996</v>
      </c>
      <c r="C11" s="12">
        <v>23.4</v>
      </c>
      <c r="D11" s="12">
        <v>8.61</v>
      </c>
      <c r="E11" s="5">
        <f t="shared" si="0"/>
        <v>12.093333333333334</v>
      </c>
    </row>
    <row r="12" spans="1:9" x14ac:dyDescent="0.25">
      <c r="A12" s="40" t="s">
        <v>108</v>
      </c>
      <c r="B12" s="12">
        <v>75.03</v>
      </c>
      <c r="C12" s="12">
        <v>89.27</v>
      </c>
      <c r="D12" s="12">
        <v>71.86</v>
      </c>
      <c r="E12" s="5">
        <f t="shared" si="0"/>
        <v>78.720000000000013</v>
      </c>
    </row>
    <row r="13" spans="1:9" x14ac:dyDescent="0.25">
      <c r="A13" s="40" t="s">
        <v>105</v>
      </c>
      <c r="B13" s="12">
        <v>51.17</v>
      </c>
      <c r="C13" s="12">
        <v>34.909999999999997</v>
      </c>
      <c r="D13" s="12">
        <v>20.62</v>
      </c>
      <c r="E13" s="5">
        <f t="shared" si="0"/>
        <v>35.56666666666667</v>
      </c>
    </row>
    <row r="14" spans="1:9" x14ac:dyDescent="0.25">
      <c r="A14" s="33" t="s">
        <v>82</v>
      </c>
      <c r="B14" s="34">
        <f>SUM(B15:B18)</f>
        <v>673.93999999999994</v>
      </c>
      <c r="C14" s="34">
        <f t="shared" ref="C14:D14" si="1">SUM(C15:C18)</f>
        <v>681.87999999999988</v>
      </c>
      <c r="D14" s="34">
        <f t="shared" si="1"/>
        <v>646.30999999999995</v>
      </c>
      <c r="E14" s="6">
        <f>AVERAGE(B14:D14)</f>
        <v>667.37666666666655</v>
      </c>
    </row>
    <row r="15" spans="1:9" x14ac:dyDescent="0.25">
      <c r="A15" s="40" t="s">
        <v>1</v>
      </c>
      <c r="B15" s="12">
        <v>66.540000000000006</v>
      </c>
      <c r="C15" s="12">
        <v>67.900000000000006</v>
      </c>
      <c r="D15" s="12">
        <v>73.459999999999994</v>
      </c>
      <c r="E15" s="5">
        <f>AVERAGE(B15:D15)</f>
        <v>69.3</v>
      </c>
    </row>
    <row r="16" spans="1:9" x14ac:dyDescent="0.25">
      <c r="A16" s="40" t="s">
        <v>81</v>
      </c>
      <c r="B16" s="12">
        <v>509.03</v>
      </c>
      <c r="C16" s="12">
        <v>519.86</v>
      </c>
      <c r="D16" s="12">
        <v>480.45</v>
      </c>
      <c r="E16" s="5">
        <f t="shared" ref="E16:E18" si="2">AVERAGE(B16:D16)</f>
        <v>503.11333333333329</v>
      </c>
    </row>
    <row r="17" spans="1:5" x14ac:dyDescent="0.25">
      <c r="A17" s="40" t="s">
        <v>2</v>
      </c>
      <c r="B17" s="12">
        <v>79.47</v>
      </c>
      <c r="C17" s="12">
        <v>78.06</v>
      </c>
      <c r="D17" s="12">
        <v>75.87</v>
      </c>
      <c r="E17" s="5">
        <f t="shared" si="2"/>
        <v>77.8</v>
      </c>
    </row>
    <row r="18" spans="1:5" x14ac:dyDescent="0.25">
      <c r="A18" s="40" t="s">
        <v>3</v>
      </c>
      <c r="B18" s="12">
        <v>18.899999999999999</v>
      </c>
      <c r="C18" s="12">
        <v>16.059999999999999</v>
      </c>
      <c r="D18" s="12">
        <v>16.53</v>
      </c>
      <c r="E18" s="5">
        <f t="shared" si="2"/>
        <v>17.16333333333333</v>
      </c>
    </row>
    <row r="19" spans="1:5" x14ac:dyDescent="0.25">
      <c r="A19" s="33" t="s">
        <v>9</v>
      </c>
      <c r="B19" s="13">
        <v>0</v>
      </c>
      <c r="C19" s="16">
        <v>0</v>
      </c>
      <c r="D19" s="16">
        <v>0</v>
      </c>
      <c r="E19" s="6">
        <f>AVERAGE(B19:D19)</f>
        <v>0</v>
      </c>
    </row>
    <row r="20" spans="1:5" x14ac:dyDescent="0.25">
      <c r="A20" s="33" t="s">
        <v>10</v>
      </c>
      <c r="B20" s="13">
        <v>0</v>
      </c>
      <c r="C20" s="16">
        <v>0</v>
      </c>
      <c r="D20" s="16">
        <v>0</v>
      </c>
      <c r="E20" s="6">
        <f t="shared" ref="E20:E23" si="3">AVERAGE(B20:D20)</f>
        <v>0</v>
      </c>
    </row>
    <row r="21" spans="1:5" x14ac:dyDescent="0.25">
      <c r="A21" s="33" t="s">
        <v>11</v>
      </c>
      <c r="B21" s="13">
        <v>0</v>
      </c>
      <c r="C21" s="16">
        <v>0</v>
      </c>
      <c r="D21" s="16">
        <v>0</v>
      </c>
      <c r="E21" s="6">
        <f t="shared" si="3"/>
        <v>0</v>
      </c>
    </row>
    <row r="22" spans="1:5" x14ac:dyDescent="0.25">
      <c r="A22" s="33" t="s">
        <v>12</v>
      </c>
      <c r="B22" s="13">
        <v>0</v>
      </c>
      <c r="C22" s="16">
        <v>0</v>
      </c>
      <c r="D22" s="16">
        <v>0</v>
      </c>
      <c r="E22" s="6">
        <f t="shared" si="3"/>
        <v>0</v>
      </c>
    </row>
    <row r="23" spans="1:5" x14ac:dyDescent="0.25">
      <c r="A23" s="33" t="s">
        <v>13</v>
      </c>
      <c r="B23" s="34">
        <f>SUM(B24:B27)</f>
        <v>156.37</v>
      </c>
      <c r="C23" s="34">
        <f>SUM(C24:C27)</f>
        <v>149.37</v>
      </c>
      <c r="D23" s="34">
        <f>SUM(D24:D27)</f>
        <v>263.31</v>
      </c>
      <c r="E23" s="6">
        <f t="shared" si="3"/>
        <v>189.68333333333331</v>
      </c>
    </row>
    <row r="24" spans="1:5" x14ac:dyDescent="0.25">
      <c r="A24" s="40" t="s">
        <v>136</v>
      </c>
      <c r="B24" s="12">
        <v>133.61000000000001</v>
      </c>
      <c r="C24" s="12">
        <v>0</v>
      </c>
      <c r="D24" s="12">
        <v>129.44</v>
      </c>
      <c r="E24" s="5">
        <f>AVERAGE(B24:D24)</f>
        <v>87.683333333333337</v>
      </c>
    </row>
    <row r="25" spans="1:5" x14ac:dyDescent="0.25">
      <c r="A25" s="40" t="s">
        <v>97</v>
      </c>
      <c r="B25" s="12">
        <v>0</v>
      </c>
      <c r="C25" s="12">
        <v>0</v>
      </c>
      <c r="D25" s="12">
        <v>0</v>
      </c>
      <c r="E25" s="5">
        <f t="shared" ref="E25:E27" si="4">AVERAGE(B25:D25)</f>
        <v>0</v>
      </c>
    </row>
    <row r="26" spans="1:5" x14ac:dyDescent="0.25">
      <c r="A26" s="40" t="s">
        <v>137</v>
      </c>
      <c r="B26" s="12">
        <v>8.32</v>
      </c>
      <c r="C26" s="12">
        <v>13.32</v>
      </c>
      <c r="D26" s="12">
        <v>44.43</v>
      </c>
      <c r="E26" s="5">
        <f t="shared" si="4"/>
        <v>22.02333333333333</v>
      </c>
    </row>
    <row r="27" spans="1:5" x14ac:dyDescent="0.25">
      <c r="A27" s="40" t="s">
        <v>138</v>
      </c>
      <c r="B27" s="12">
        <v>14.44</v>
      </c>
      <c r="C27" s="12">
        <v>136.05000000000001</v>
      </c>
      <c r="D27" s="12">
        <v>89.44</v>
      </c>
      <c r="E27" s="5">
        <f t="shared" si="4"/>
        <v>79.976666666666674</v>
      </c>
    </row>
    <row r="28" spans="1:5" x14ac:dyDescent="0.25">
      <c r="A28" s="33" t="s">
        <v>14</v>
      </c>
      <c r="B28" s="13">
        <v>0.14000000000000001</v>
      </c>
      <c r="C28" s="16">
        <v>1.39</v>
      </c>
      <c r="D28" s="16">
        <v>3.75</v>
      </c>
      <c r="E28" s="6">
        <f>AVERAGE(B28:D28)</f>
        <v>1.7599999999999998</v>
      </c>
    </row>
    <row r="29" spans="1:5" x14ac:dyDescent="0.25">
      <c r="A29" s="33" t="s">
        <v>15</v>
      </c>
      <c r="B29" s="13">
        <v>0</v>
      </c>
      <c r="C29" s="16">
        <v>0</v>
      </c>
      <c r="D29" s="16">
        <v>0</v>
      </c>
      <c r="E29" s="6">
        <f t="shared" ref="E29:E31" si="5">AVERAGE(B29:D29)</f>
        <v>0</v>
      </c>
    </row>
    <row r="30" spans="1:5" x14ac:dyDescent="0.25">
      <c r="A30" s="33" t="s">
        <v>16</v>
      </c>
      <c r="B30" s="13">
        <v>0</v>
      </c>
      <c r="C30" s="16">
        <v>0</v>
      </c>
      <c r="D30" s="16">
        <v>0</v>
      </c>
      <c r="E30" s="6">
        <f t="shared" si="5"/>
        <v>0</v>
      </c>
    </row>
    <row r="31" spans="1:5" x14ac:dyDescent="0.25">
      <c r="A31" s="33" t="s">
        <v>17</v>
      </c>
      <c r="B31" s="34">
        <f>SUM(B32:B42)</f>
        <v>232.59000000000003</v>
      </c>
      <c r="C31" s="34">
        <f>SUM(C32:C42)</f>
        <v>323.60000000000002</v>
      </c>
      <c r="D31" s="34">
        <f>SUM(D32:D42)</f>
        <v>284.73</v>
      </c>
      <c r="E31" s="6">
        <f t="shared" si="5"/>
        <v>280.30666666666667</v>
      </c>
    </row>
    <row r="32" spans="1:5" x14ac:dyDescent="0.25">
      <c r="A32" s="40" t="s">
        <v>48</v>
      </c>
      <c r="B32" s="12">
        <v>71.290000000000006</v>
      </c>
      <c r="C32" s="12">
        <v>69.760000000000005</v>
      </c>
      <c r="D32" s="12">
        <v>54</v>
      </c>
      <c r="E32" s="5">
        <f>AVERAGE(B32:D32)</f>
        <v>65.016666666666666</v>
      </c>
    </row>
    <row r="33" spans="1:5" x14ac:dyDescent="0.25">
      <c r="A33" s="40" t="s">
        <v>49</v>
      </c>
      <c r="B33" s="12">
        <v>15.08</v>
      </c>
      <c r="C33" s="12">
        <v>19.29</v>
      </c>
      <c r="D33" s="12">
        <v>17.48</v>
      </c>
      <c r="E33" s="5">
        <f t="shared" ref="E33:E42" si="6">AVERAGE(B33:D33)</f>
        <v>17.283333333333331</v>
      </c>
    </row>
    <row r="34" spans="1:5" x14ac:dyDescent="0.25">
      <c r="A34" s="40" t="s">
        <v>139</v>
      </c>
      <c r="B34" s="12">
        <v>21.23</v>
      </c>
      <c r="C34" s="12">
        <v>26.96</v>
      </c>
      <c r="D34" s="12">
        <v>38.33</v>
      </c>
      <c r="E34" s="5">
        <f t="shared" si="6"/>
        <v>28.84</v>
      </c>
    </row>
    <row r="35" spans="1:5" x14ac:dyDescent="0.25">
      <c r="A35" s="40" t="s">
        <v>50</v>
      </c>
      <c r="B35" s="12">
        <v>0</v>
      </c>
      <c r="C35" s="12">
        <v>7.75</v>
      </c>
      <c r="D35" s="12">
        <v>8.06</v>
      </c>
      <c r="E35" s="5">
        <f t="shared" si="6"/>
        <v>5.2700000000000005</v>
      </c>
    </row>
    <row r="36" spans="1:5" x14ac:dyDescent="0.25">
      <c r="A36" s="40" t="s">
        <v>51</v>
      </c>
      <c r="B36" s="12">
        <v>0</v>
      </c>
      <c r="C36" s="12">
        <v>0</v>
      </c>
      <c r="D36" s="12">
        <v>0</v>
      </c>
      <c r="E36" s="5">
        <f t="shared" si="6"/>
        <v>0</v>
      </c>
    </row>
    <row r="37" spans="1:5" x14ac:dyDescent="0.25">
      <c r="A37" s="40" t="s">
        <v>52</v>
      </c>
      <c r="B37" s="12">
        <v>14.79</v>
      </c>
      <c r="C37" s="12">
        <v>14.79</v>
      </c>
      <c r="D37" s="12">
        <v>14.9</v>
      </c>
      <c r="E37" s="5">
        <f t="shared" si="6"/>
        <v>14.826666666666666</v>
      </c>
    </row>
    <row r="38" spans="1:5" x14ac:dyDescent="0.25">
      <c r="A38" s="40" t="s">
        <v>53</v>
      </c>
      <c r="B38" s="12">
        <v>28.49</v>
      </c>
      <c r="C38" s="12">
        <v>29.3</v>
      </c>
      <c r="D38" s="12">
        <v>29.89</v>
      </c>
      <c r="E38" s="5">
        <f t="shared" si="6"/>
        <v>29.22666666666667</v>
      </c>
    </row>
    <row r="39" spans="1:5" x14ac:dyDescent="0.25">
      <c r="A39" s="40" t="s">
        <v>54</v>
      </c>
      <c r="B39" s="12">
        <v>41</v>
      </c>
      <c r="C39" s="12">
        <v>41</v>
      </c>
      <c r="D39" s="12">
        <v>41</v>
      </c>
      <c r="E39" s="5">
        <f t="shared" si="6"/>
        <v>41</v>
      </c>
    </row>
    <row r="40" spans="1:5" x14ac:dyDescent="0.25">
      <c r="A40" s="40" t="s">
        <v>140</v>
      </c>
      <c r="B40" s="12">
        <v>0</v>
      </c>
      <c r="C40" s="12">
        <v>0</v>
      </c>
      <c r="D40" s="12">
        <v>0</v>
      </c>
      <c r="E40" s="5">
        <f t="shared" si="6"/>
        <v>0</v>
      </c>
    </row>
    <row r="41" spans="1:5" x14ac:dyDescent="0.25">
      <c r="A41" s="40" t="s">
        <v>141</v>
      </c>
      <c r="B41" s="12">
        <v>4.12</v>
      </c>
      <c r="C41" s="12">
        <v>23.81</v>
      </c>
      <c r="D41" s="12">
        <v>24.34</v>
      </c>
      <c r="E41" s="5">
        <f t="shared" ref="E41" si="7">AVERAGE(B41:D41)</f>
        <v>17.423333333333332</v>
      </c>
    </row>
    <row r="42" spans="1:5" x14ac:dyDescent="0.25">
      <c r="A42" s="40" t="s">
        <v>87</v>
      </c>
      <c r="B42" s="12">
        <v>36.590000000000003</v>
      </c>
      <c r="C42" s="12">
        <v>90.94</v>
      </c>
      <c r="D42" s="12">
        <v>56.73</v>
      </c>
      <c r="E42" s="5">
        <f t="shared" si="6"/>
        <v>61.419999999999995</v>
      </c>
    </row>
    <row r="43" spans="1:5" x14ac:dyDescent="0.25">
      <c r="A43" s="33" t="s">
        <v>18</v>
      </c>
      <c r="B43" s="34">
        <f>SUM(B44:B46)</f>
        <v>5431.64</v>
      </c>
      <c r="C43" s="34">
        <f t="shared" ref="C43:D43" si="8">SUM(C44:C46)</f>
        <v>6244.5</v>
      </c>
      <c r="D43" s="34">
        <f t="shared" si="8"/>
        <v>7084.77</v>
      </c>
      <c r="E43" s="6">
        <f>AVERAGE(B43:D43)</f>
        <v>6253.6366666666663</v>
      </c>
    </row>
    <row r="44" spans="1:5" x14ac:dyDescent="0.25">
      <c r="A44" s="40" t="s">
        <v>99</v>
      </c>
      <c r="B44" s="12">
        <v>5431.64</v>
      </c>
      <c r="C44" s="12">
        <v>6139.3</v>
      </c>
      <c r="D44" s="12">
        <v>6982.01</v>
      </c>
      <c r="E44" s="5">
        <f>AVERAGE(B44:D44)</f>
        <v>6184.3166666666666</v>
      </c>
    </row>
    <row r="45" spans="1:5" x14ac:dyDescent="0.25">
      <c r="A45" s="272" t="s">
        <v>181</v>
      </c>
      <c r="B45" s="12">
        <v>0</v>
      </c>
      <c r="C45" s="12">
        <v>105.2</v>
      </c>
      <c r="D45" s="12">
        <v>102.76</v>
      </c>
      <c r="E45" s="5">
        <f>AVERAGE(B45:D45)</f>
        <v>69.320000000000007</v>
      </c>
    </row>
    <row r="46" spans="1:5" x14ac:dyDescent="0.25">
      <c r="A46" s="272" t="s">
        <v>182</v>
      </c>
      <c r="B46" s="12">
        <v>0</v>
      </c>
      <c r="C46" s="12">
        <v>0</v>
      </c>
      <c r="D46" s="12">
        <v>0</v>
      </c>
      <c r="E46" s="5">
        <f>AVERAGE(B46:D46)</f>
        <v>0</v>
      </c>
    </row>
    <row r="47" spans="1:5" x14ac:dyDescent="0.25">
      <c r="A47" s="33" t="s">
        <v>19</v>
      </c>
      <c r="B47" s="13">
        <v>1828.1</v>
      </c>
      <c r="C47" s="13">
        <v>2072.98</v>
      </c>
      <c r="D47" s="13">
        <v>2364.9299999999998</v>
      </c>
      <c r="E47" s="6">
        <f>AVERAGE(B47:D47)</f>
        <v>2088.67</v>
      </c>
    </row>
    <row r="48" spans="1:5" x14ac:dyDescent="0.25">
      <c r="A48" s="33" t="s">
        <v>20</v>
      </c>
      <c r="B48" s="13">
        <v>22.37</v>
      </c>
      <c r="C48" s="13">
        <v>23.67</v>
      </c>
      <c r="D48" s="13">
        <v>29.91</v>
      </c>
      <c r="E48" s="6">
        <f t="shared" ref="E48:E49" si="9">AVERAGE(B48:D48)</f>
        <v>25.316666666666666</v>
      </c>
    </row>
    <row r="49" spans="1:5" x14ac:dyDescent="0.25">
      <c r="A49" s="33" t="s">
        <v>21</v>
      </c>
      <c r="B49" s="34">
        <v>86.2</v>
      </c>
      <c r="C49" s="34">
        <f>SUM(C50:C51)</f>
        <v>131.64000000000001</v>
      </c>
      <c r="D49" s="34">
        <f t="shared" ref="D49" si="10">SUM(D50:D51)</f>
        <v>159.73999999999998</v>
      </c>
      <c r="E49" s="6">
        <f t="shared" si="9"/>
        <v>125.86000000000001</v>
      </c>
    </row>
    <row r="50" spans="1:5" x14ac:dyDescent="0.25">
      <c r="A50" s="40" t="s">
        <v>100</v>
      </c>
      <c r="B50" s="12">
        <v>80.89</v>
      </c>
      <c r="C50" s="12">
        <v>122.79</v>
      </c>
      <c r="D50" s="12">
        <v>139.63999999999999</v>
      </c>
      <c r="E50" s="5">
        <f>AVERAGE(B50:D50)</f>
        <v>114.44</v>
      </c>
    </row>
    <row r="51" spans="1:5" x14ac:dyDescent="0.25">
      <c r="A51" s="40" t="s">
        <v>89</v>
      </c>
      <c r="B51" s="12">
        <v>5.31</v>
      </c>
      <c r="C51" s="12">
        <v>8.85</v>
      </c>
      <c r="D51" s="12">
        <v>20.100000000000001</v>
      </c>
      <c r="E51" s="5">
        <f>AVERAGE(B51:D51)</f>
        <v>11.420000000000002</v>
      </c>
    </row>
    <row r="52" spans="1:5" x14ac:dyDescent="0.25">
      <c r="A52" s="42" t="s">
        <v>22</v>
      </c>
      <c r="B52" s="14">
        <v>0</v>
      </c>
      <c r="C52" s="14">
        <v>0</v>
      </c>
      <c r="D52" s="14">
        <v>0</v>
      </c>
      <c r="E52" s="7">
        <f>AVERAGE(B52:D52)</f>
        <v>0</v>
      </c>
    </row>
    <row r="53" spans="1:5" x14ac:dyDescent="0.25">
      <c r="A53" s="33" t="s">
        <v>23</v>
      </c>
      <c r="B53" s="14">
        <v>0</v>
      </c>
      <c r="C53" s="14">
        <v>0</v>
      </c>
      <c r="D53" s="14">
        <v>0</v>
      </c>
      <c r="E53" s="8">
        <f t="shared" ref="E53:E63" si="11">AVERAGE(B53:D53)</f>
        <v>0</v>
      </c>
    </row>
    <row r="54" spans="1:5" x14ac:dyDescent="0.25">
      <c r="A54" s="33" t="s">
        <v>24</v>
      </c>
      <c r="B54" s="14">
        <v>0</v>
      </c>
      <c r="C54" s="14">
        <v>0</v>
      </c>
      <c r="D54" s="14">
        <v>0</v>
      </c>
      <c r="E54" s="8">
        <f t="shared" si="11"/>
        <v>0</v>
      </c>
    </row>
    <row r="55" spans="1:5" x14ac:dyDescent="0.25">
      <c r="A55" s="33" t="s">
        <v>25</v>
      </c>
      <c r="B55" s="14">
        <v>0</v>
      </c>
      <c r="C55" s="14">
        <v>0</v>
      </c>
      <c r="D55" s="14">
        <v>0</v>
      </c>
      <c r="E55" s="8">
        <f t="shared" si="11"/>
        <v>0</v>
      </c>
    </row>
    <row r="56" spans="1:5" x14ac:dyDescent="0.25">
      <c r="A56" s="33" t="s">
        <v>26</v>
      </c>
      <c r="B56" s="14">
        <v>0</v>
      </c>
      <c r="C56" s="14">
        <v>0</v>
      </c>
      <c r="D56" s="14">
        <v>0</v>
      </c>
      <c r="E56" s="8">
        <f t="shared" si="11"/>
        <v>0</v>
      </c>
    </row>
    <row r="57" spans="1:5" x14ac:dyDescent="0.25">
      <c r="A57" s="33" t="s">
        <v>27</v>
      </c>
      <c r="B57" s="14">
        <v>0</v>
      </c>
      <c r="C57" s="14">
        <v>0</v>
      </c>
      <c r="D57" s="14">
        <v>0</v>
      </c>
      <c r="E57" s="8">
        <f t="shared" si="11"/>
        <v>0</v>
      </c>
    </row>
    <row r="58" spans="1:5" x14ac:dyDescent="0.25">
      <c r="A58" s="33" t="s">
        <v>28</v>
      </c>
      <c r="B58" s="14">
        <v>0</v>
      </c>
      <c r="C58" s="14">
        <v>0</v>
      </c>
      <c r="D58" s="14">
        <v>0</v>
      </c>
      <c r="E58" s="8">
        <f t="shared" si="11"/>
        <v>0</v>
      </c>
    </row>
    <row r="59" spans="1:5" x14ac:dyDescent="0.25">
      <c r="A59" s="33" t="s">
        <v>29</v>
      </c>
      <c r="B59" s="14">
        <v>0</v>
      </c>
      <c r="C59" s="14">
        <v>0</v>
      </c>
      <c r="D59" s="14">
        <v>0</v>
      </c>
      <c r="E59" s="8">
        <f t="shared" si="11"/>
        <v>0</v>
      </c>
    </row>
    <row r="60" spans="1:5" x14ac:dyDescent="0.25">
      <c r="A60" s="33" t="s">
        <v>30</v>
      </c>
      <c r="B60" s="14">
        <v>0</v>
      </c>
      <c r="C60" s="14">
        <v>0</v>
      </c>
      <c r="D60" s="14">
        <v>0</v>
      </c>
      <c r="E60" s="8">
        <f t="shared" si="11"/>
        <v>0</v>
      </c>
    </row>
    <row r="61" spans="1:5" x14ac:dyDescent="0.25">
      <c r="A61" s="33" t="s">
        <v>31</v>
      </c>
      <c r="B61" s="14">
        <v>0</v>
      </c>
      <c r="C61" s="14">
        <v>0</v>
      </c>
      <c r="D61" s="14">
        <v>0</v>
      </c>
      <c r="E61" s="8">
        <f t="shared" si="11"/>
        <v>0</v>
      </c>
    </row>
    <row r="62" spans="1:5" x14ac:dyDescent="0.25">
      <c r="A62" s="33" t="s">
        <v>32</v>
      </c>
      <c r="B62" s="14">
        <v>0</v>
      </c>
      <c r="C62" s="14">
        <v>0</v>
      </c>
      <c r="D62" s="14">
        <v>0</v>
      </c>
      <c r="E62" s="8">
        <f t="shared" si="11"/>
        <v>0</v>
      </c>
    </row>
    <row r="63" spans="1:5" x14ac:dyDescent="0.25">
      <c r="A63" s="33" t="s">
        <v>33</v>
      </c>
      <c r="B63" s="34">
        <f>SUM(B64:B67)</f>
        <v>59.77</v>
      </c>
      <c r="C63" s="34">
        <f t="shared" ref="C63:D63" si="12">SUM(C64:C67)</f>
        <v>59.77</v>
      </c>
      <c r="D63" s="34">
        <f t="shared" si="12"/>
        <v>59.78</v>
      </c>
      <c r="E63" s="8">
        <f t="shared" si="11"/>
        <v>59.773333333333333</v>
      </c>
    </row>
    <row r="64" spans="1:5" x14ac:dyDescent="0.25">
      <c r="A64" s="40" t="s">
        <v>4</v>
      </c>
      <c r="B64" s="12">
        <v>59.77</v>
      </c>
      <c r="C64" s="12">
        <v>59.77</v>
      </c>
      <c r="D64" s="12">
        <v>59.78</v>
      </c>
      <c r="E64" s="5">
        <f>AVERAGE(B64:D64)</f>
        <v>59.773333333333333</v>
      </c>
    </row>
    <row r="65" spans="1:5" x14ac:dyDescent="0.25">
      <c r="A65" s="40" t="s">
        <v>5</v>
      </c>
      <c r="B65" s="12">
        <v>0</v>
      </c>
      <c r="C65" s="12">
        <v>0</v>
      </c>
      <c r="D65" s="12">
        <v>0</v>
      </c>
      <c r="E65" s="5">
        <f t="shared" ref="E65:E67" si="13">AVERAGE(B65:D65)</f>
        <v>0</v>
      </c>
    </row>
    <row r="66" spans="1:5" x14ac:dyDescent="0.25">
      <c r="A66" s="40" t="s">
        <v>101</v>
      </c>
      <c r="B66" s="12">
        <v>0</v>
      </c>
      <c r="C66" s="12">
        <v>0</v>
      </c>
      <c r="D66" s="12">
        <v>0</v>
      </c>
      <c r="E66" s="5">
        <f t="shared" si="13"/>
        <v>0</v>
      </c>
    </row>
    <row r="67" spans="1:5" x14ac:dyDescent="0.25">
      <c r="A67" s="40" t="s">
        <v>6</v>
      </c>
      <c r="B67" s="12">
        <v>0</v>
      </c>
      <c r="C67" s="12">
        <v>0</v>
      </c>
      <c r="D67" s="12">
        <v>0</v>
      </c>
      <c r="E67" s="5">
        <f t="shared" si="13"/>
        <v>0</v>
      </c>
    </row>
    <row r="68" spans="1:5" x14ac:dyDescent="0.25">
      <c r="A68" s="33" t="s">
        <v>34</v>
      </c>
      <c r="B68" s="13">
        <v>0</v>
      </c>
      <c r="C68" s="13">
        <v>0</v>
      </c>
      <c r="D68" s="13">
        <v>0</v>
      </c>
      <c r="E68" s="6">
        <f>AVERAGE(B68:D68)</f>
        <v>0</v>
      </c>
    </row>
    <row r="69" spans="1:5" x14ac:dyDescent="0.25">
      <c r="A69" s="33" t="s">
        <v>35</v>
      </c>
      <c r="B69" s="13">
        <v>0</v>
      </c>
      <c r="C69" s="13">
        <v>0</v>
      </c>
      <c r="D69" s="13">
        <v>0</v>
      </c>
      <c r="E69" s="6">
        <f t="shared" ref="E69:E80" si="14">AVERAGE(B69:D69)</f>
        <v>0</v>
      </c>
    </row>
    <row r="70" spans="1:5" x14ac:dyDescent="0.25">
      <c r="A70" s="33" t="s">
        <v>36</v>
      </c>
      <c r="B70" s="13">
        <v>0</v>
      </c>
      <c r="C70" s="13">
        <v>0</v>
      </c>
      <c r="D70" s="13">
        <v>0</v>
      </c>
      <c r="E70" s="6">
        <f t="shared" si="14"/>
        <v>0</v>
      </c>
    </row>
    <row r="71" spans="1:5" x14ac:dyDescent="0.25">
      <c r="A71" s="33" t="s">
        <v>37</v>
      </c>
      <c r="B71" s="13">
        <v>0</v>
      </c>
      <c r="C71" s="13">
        <v>0</v>
      </c>
      <c r="D71" s="13">
        <v>0</v>
      </c>
      <c r="E71" s="6">
        <f t="shared" si="14"/>
        <v>0</v>
      </c>
    </row>
    <row r="72" spans="1:5" x14ac:dyDescent="0.25">
      <c r="A72" s="33" t="s">
        <v>38</v>
      </c>
      <c r="B72" s="13">
        <v>0</v>
      </c>
      <c r="C72" s="13">
        <v>0</v>
      </c>
      <c r="D72" s="13">
        <v>0</v>
      </c>
      <c r="E72" s="6">
        <f t="shared" si="14"/>
        <v>0</v>
      </c>
    </row>
    <row r="73" spans="1:5" x14ac:dyDescent="0.25">
      <c r="A73" s="33" t="s">
        <v>39</v>
      </c>
      <c r="B73" s="13">
        <v>64.510000000000005</v>
      </c>
      <c r="C73" s="13">
        <v>100.41</v>
      </c>
      <c r="D73" s="13">
        <v>192.63</v>
      </c>
      <c r="E73" s="6">
        <f t="shared" si="14"/>
        <v>119.18333333333334</v>
      </c>
    </row>
    <row r="74" spans="1:5" x14ac:dyDescent="0.25">
      <c r="A74" s="33" t="s">
        <v>40</v>
      </c>
      <c r="B74" s="13">
        <v>0</v>
      </c>
      <c r="C74" s="13">
        <v>0</v>
      </c>
      <c r="D74" s="13">
        <v>0</v>
      </c>
      <c r="E74" s="6">
        <f t="shared" si="14"/>
        <v>0</v>
      </c>
    </row>
    <row r="75" spans="1:5" x14ac:dyDescent="0.25">
      <c r="A75" s="33" t="s">
        <v>41</v>
      </c>
      <c r="B75" s="13">
        <v>0</v>
      </c>
      <c r="C75" s="13">
        <v>0</v>
      </c>
      <c r="D75" s="13">
        <v>0</v>
      </c>
      <c r="E75" s="6">
        <f t="shared" si="14"/>
        <v>0</v>
      </c>
    </row>
    <row r="76" spans="1:5" x14ac:dyDescent="0.25">
      <c r="A76" s="33" t="s">
        <v>42</v>
      </c>
      <c r="B76" s="13">
        <v>0</v>
      </c>
      <c r="C76" s="13">
        <v>0</v>
      </c>
      <c r="D76" s="13">
        <v>0</v>
      </c>
      <c r="E76" s="6">
        <f t="shared" si="14"/>
        <v>0</v>
      </c>
    </row>
    <row r="77" spans="1:5" x14ac:dyDescent="0.25">
      <c r="A77" s="33" t="s">
        <v>43</v>
      </c>
      <c r="B77" s="13">
        <v>0</v>
      </c>
      <c r="C77" s="13">
        <v>0</v>
      </c>
      <c r="D77" s="13">
        <v>0</v>
      </c>
      <c r="E77" s="6">
        <f t="shared" si="14"/>
        <v>0</v>
      </c>
    </row>
    <row r="78" spans="1:5" x14ac:dyDescent="0.25">
      <c r="A78" s="33" t="s">
        <v>44</v>
      </c>
      <c r="B78" s="13">
        <v>0</v>
      </c>
      <c r="C78" s="13">
        <v>0</v>
      </c>
      <c r="D78" s="13">
        <v>0</v>
      </c>
      <c r="E78" s="6">
        <f t="shared" si="14"/>
        <v>0</v>
      </c>
    </row>
    <row r="79" spans="1:5" ht="15.75" thickBot="1" x14ac:dyDescent="0.3">
      <c r="A79" s="43" t="s">
        <v>45</v>
      </c>
      <c r="B79" s="13">
        <v>0</v>
      </c>
      <c r="C79" s="13">
        <v>0</v>
      </c>
      <c r="D79" s="13">
        <v>0</v>
      </c>
      <c r="E79" s="9">
        <f t="shared" si="14"/>
        <v>0</v>
      </c>
    </row>
    <row r="80" spans="1:5" ht="21" customHeight="1" thickBot="1" x14ac:dyDescent="0.3">
      <c r="A80" s="35" t="s">
        <v>7</v>
      </c>
      <c r="B80" s="36">
        <f>SUM(B6,B14,B19:B23,B28:B31,B43,B47:B49,B52:B63,B68:B79)</f>
        <v>9779.590000000002</v>
      </c>
      <c r="C80" s="36">
        <f>SUM(C6,C14,C19:C23,C28:C31,C43,C47:C49,C52:C63,C68:C79)</f>
        <v>11086.31</v>
      </c>
      <c r="D80" s="36">
        <f>SUM(D6,D14,D19:D23,D28:D31,D43,D47:D49,D52:D63,D68:D79)</f>
        <v>12287.789999999999</v>
      </c>
      <c r="E80" s="10">
        <f t="shared" si="14"/>
        <v>11051.230000000001</v>
      </c>
    </row>
    <row r="81" spans="1:5" ht="15.75" thickBot="1" x14ac:dyDescent="0.3">
      <c r="A81" s="44"/>
      <c r="B81" s="45"/>
      <c r="C81" s="45"/>
      <c r="D81" s="45"/>
      <c r="E81" s="45"/>
    </row>
    <row r="82" spans="1:5" x14ac:dyDescent="0.25">
      <c r="A82" s="286" t="s">
        <v>135</v>
      </c>
      <c r="B82" s="27" t="s">
        <v>112</v>
      </c>
      <c r="C82" s="27" t="s">
        <v>113</v>
      </c>
      <c r="D82" s="27" t="s">
        <v>114</v>
      </c>
      <c r="E82" s="28" t="s">
        <v>115</v>
      </c>
    </row>
    <row r="83" spans="1:5" ht="46.5" customHeight="1" thickBot="1" x14ac:dyDescent="0.3">
      <c r="A83" s="287"/>
      <c r="B83" s="29" t="s">
        <v>134</v>
      </c>
      <c r="C83" s="29" t="s">
        <v>177</v>
      </c>
      <c r="D83" s="29" t="s">
        <v>189</v>
      </c>
      <c r="E83" s="30" t="s">
        <v>190</v>
      </c>
    </row>
    <row r="84" spans="1:5" ht="15.75" thickTop="1" x14ac:dyDescent="0.25">
      <c r="A84" s="46" t="s">
        <v>56</v>
      </c>
      <c r="B84" s="15">
        <v>0</v>
      </c>
      <c r="C84" s="15">
        <v>0</v>
      </c>
      <c r="D84" s="15">
        <v>0</v>
      </c>
      <c r="E84" s="8">
        <f>AVERAGE(B84:D84)</f>
        <v>0</v>
      </c>
    </row>
    <row r="85" spans="1:5" x14ac:dyDescent="0.25">
      <c r="A85" s="37" t="s">
        <v>57</v>
      </c>
      <c r="B85" s="38">
        <f>SUM(B86:B91)</f>
        <v>1477.86</v>
      </c>
      <c r="C85" s="38">
        <f>SUM(C86:C91)</f>
        <v>1502.6100000000001</v>
      </c>
      <c r="D85" s="38">
        <f>SUM(D86:D91)</f>
        <v>1446.59</v>
      </c>
      <c r="E85" s="39">
        <f t="shared" ref="E85:E134" si="15">AVERAGE(B85:D85)</f>
        <v>1475.6866666666667</v>
      </c>
    </row>
    <row r="86" spans="1:5" x14ac:dyDescent="0.25">
      <c r="A86" s="48" t="s">
        <v>70</v>
      </c>
      <c r="B86" s="12">
        <v>808.15</v>
      </c>
      <c r="C86" s="12">
        <v>813.47</v>
      </c>
      <c r="D86" s="12">
        <v>824.62</v>
      </c>
      <c r="E86" s="49">
        <f t="shared" si="15"/>
        <v>815.4133333333333</v>
      </c>
    </row>
    <row r="87" spans="1:5" x14ac:dyDescent="0.25">
      <c r="A87" s="48" t="s">
        <v>71</v>
      </c>
      <c r="B87" s="12">
        <v>119.23</v>
      </c>
      <c r="C87" s="12">
        <v>132.05000000000001</v>
      </c>
      <c r="D87" s="12">
        <v>138.71</v>
      </c>
      <c r="E87" s="49">
        <f t="shared" si="15"/>
        <v>129.99666666666667</v>
      </c>
    </row>
    <row r="88" spans="1:5" x14ac:dyDescent="0.25">
      <c r="A88" s="48" t="s">
        <v>73</v>
      </c>
      <c r="B88" s="12">
        <v>0</v>
      </c>
      <c r="C88" s="12">
        <v>0</v>
      </c>
      <c r="D88" s="12">
        <v>0</v>
      </c>
      <c r="E88" s="49">
        <f t="shared" si="15"/>
        <v>0</v>
      </c>
    </row>
    <row r="89" spans="1:5" x14ac:dyDescent="0.25">
      <c r="A89" s="48" t="s">
        <v>102</v>
      </c>
      <c r="B89" s="12">
        <v>444.38</v>
      </c>
      <c r="C89" s="12">
        <v>414.96</v>
      </c>
      <c r="D89" s="12">
        <v>387.77</v>
      </c>
      <c r="E89" s="49">
        <f>AVERAGE(B89:D89)</f>
        <v>415.70333333333332</v>
      </c>
    </row>
    <row r="90" spans="1:5" x14ac:dyDescent="0.25">
      <c r="A90" s="272" t="s">
        <v>183</v>
      </c>
      <c r="B90" s="12">
        <v>3.85</v>
      </c>
      <c r="C90" s="12">
        <v>0</v>
      </c>
      <c r="D90" s="12">
        <v>44.39</v>
      </c>
      <c r="E90" s="49">
        <f>AVERAGE(B90:D90)</f>
        <v>16.080000000000002</v>
      </c>
    </row>
    <row r="91" spans="1:5" x14ac:dyDescent="0.25">
      <c r="A91" s="48" t="s">
        <v>74</v>
      </c>
      <c r="B91" s="12">
        <v>102.25</v>
      </c>
      <c r="C91" s="12">
        <v>142.13</v>
      </c>
      <c r="D91" s="12">
        <v>51.1</v>
      </c>
      <c r="E91" s="49">
        <f t="shared" si="15"/>
        <v>98.493333333333339</v>
      </c>
    </row>
    <row r="92" spans="1:5" x14ac:dyDescent="0.25">
      <c r="A92" s="37" t="s">
        <v>58</v>
      </c>
      <c r="B92" s="38">
        <f>SUM(B93:B94)</f>
        <v>0</v>
      </c>
      <c r="C92" s="38">
        <f t="shared" ref="C92:D92" si="16">SUM(C93:C94)</f>
        <v>0</v>
      </c>
      <c r="D92" s="38">
        <f t="shared" si="16"/>
        <v>0</v>
      </c>
      <c r="E92" s="39">
        <f t="shared" si="15"/>
        <v>0</v>
      </c>
    </row>
    <row r="93" spans="1:5" x14ac:dyDescent="0.25">
      <c r="A93" s="40" t="s">
        <v>103</v>
      </c>
      <c r="B93" s="12">
        <v>0</v>
      </c>
      <c r="C93" s="12">
        <v>0</v>
      </c>
      <c r="D93" s="12">
        <v>0</v>
      </c>
      <c r="E93" s="49">
        <f t="shared" si="15"/>
        <v>0</v>
      </c>
    </row>
    <row r="94" spans="1:5" x14ac:dyDescent="0.25">
      <c r="A94" s="40" t="s">
        <v>104</v>
      </c>
      <c r="B94" s="12">
        <v>0</v>
      </c>
      <c r="C94" s="12">
        <v>0</v>
      </c>
      <c r="D94" s="12">
        <v>0</v>
      </c>
      <c r="E94" s="49">
        <f t="shared" si="15"/>
        <v>0</v>
      </c>
    </row>
    <row r="95" spans="1:5" x14ac:dyDescent="0.25">
      <c r="A95" s="37" t="s">
        <v>59</v>
      </c>
      <c r="B95" s="16">
        <v>0</v>
      </c>
      <c r="C95" s="16">
        <v>0</v>
      </c>
      <c r="D95" s="16">
        <v>0</v>
      </c>
      <c r="E95" s="39">
        <f t="shared" si="15"/>
        <v>0</v>
      </c>
    </row>
    <row r="96" spans="1:5" x14ac:dyDescent="0.25">
      <c r="A96" s="37" t="s">
        <v>60</v>
      </c>
      <c r="B96" s="38">
        <v>0</v>
      </c>
      <c r="C96" s="38">
        <f t="shared" ref="C96" si="17">SUM(C97:C98)</f>
        <v>0</v>
      </c>
      <c r="D96" s="38">
        <v>0</v>
      </c>
      <c r="E96" s="39">
        <f t="shared" si="15"/>
        <v>0</v>
      </c>
    </row>
    <row r="97" spans="1:5" x14ac:dyDescent="0.25">
      <c r="A97" s="48" t="s">
        <v>75</v>
      </c>
      <c r="B97" s="12">
        <v>0</v>
      </c>
      <c r="C97" s="12">
        <v>0</v>
      </c>
      <c r="D97" s="12">
        <v>0</v>
      </c>
      <c r="E97" s="49">
        <f t="shared" si="15"/>
        <v>0</v>
      </c>
    </row>
    <row r="98" spans="1:5" x14ac:dyDescent="0.25">
      <c r="A98" s="48" t="s">
        <v>98</v>
      </c>
      <c r="B98" s="12">
        <v>0</v>
      </c>
      <c r="C98" s="12">
        <v>0</v>
      </c>
      <c r="D98" s="12">
        <v>0</v>
      </c>
      <c r="E98" s="49">
        <f t="shared" si="15"/>
        <v>0</v>
      </c>
    </row>
    <row r="99" spans="1:5" x14ac:dyDescent="0.25">
      <c r="A99" s="37" t="s">
        <v>61</v>
      </c>
      <c r="B99" s="16">
        <v>0</v>
      </c>
      <c r="C99" s="16">
        <v>0</v>
      </c>
      <c r="D99" s="16">
        <v>0</v>
      </c>
      <c r="E99" s="39">
        <f t="shared" si="15"/>
        <v>0</v>
      </c>
    </row>
    <row r="100" spans="1:5" x14ac:dyDescent="0.25">
      <c r="A100" s="37" t="s">
        <v>62</v>
      </c>
      <c r="B100" s="16">
        <v>0</v>
      </c>
      <c r="C100" s="16">
        <v>0</v>
      </c>
      <c r="D100" s="16">
        <v>0</v>
      </c>
      <c r="E100" s="39">
        <f t="shared" si="15"/>
        <v>0</v>
      </c>
    </row>
    <row r="101" spans="1:5" x14ac:dyDescent="0.25">
      <c r="A101" s="37" t="s">
        <v>63</v>
      </c>
      <c r="B101" s="16">
        <v>0</v>
      </c>
      <c r="C101" s="16">
        <v>0</v>
      </c>
      <c r="D101" s="16">
        <v>0</v>
      </c>
      <c r="E101" s="39">
        <f t="shared" si="15"/>
        <v>0</v>
      </c>
    </row>
    <row r="102" spans="1:5" x14ac:dyDescent="0.25">
      <c r="A102" s="37" t="s">
        <v>64</v>
      </c>
      <c r="B102" s="16">
        <v>0</v>
      </c>
      <c r="C102" s="16">
        <v>0</v>
      </c>
      <c r="D102" s="16">
        <v>0</v>
      </c>
      <c r="E102" s="39">
        <f t="shared" si="15"/>
        <v>0</v>
      </c>
    </row>
    <row r="103" spans="1:5" x14ac:dyDescent="0.25">
      <c r="A103" s="37" t="s">
        <v>93</v>
      </c>
      <c r="B103" s="16">
        <v>0</v>
      </c>
      <c r="C103" s="16">
        <v>0</v>
      </c>
      <c r="D103" s="16">
        <v>0</v>
      </c>
      <c r="E103" s="39">
        <f t="shared" si="15"/>
        <v>0</v>
      </c>
    </row>
    <row r="104" spans="1:5" x14ac:dyDescent="0.25">
      <c r="A104" s="37" t="s">
        <v>94</v>
      </c>
      <c r="B104" s="16">
        <v>0</v>
      </c>
      <c r="C104" s="16">
        <v>0</v>
      </c>
      <c r="D104" s="16">
        <v>0</v>
      </c>
      <c r="E104" s="39">
        <f t="shared" si="15"/>
        <v>0</v>
      </c>
    </row>
    <row r="105" spans="1:5" x14ac:dyDescent="0.25">
      <c r="A105" s="37" t="s">
        <v>65</v>
      </c>
      <c r="B105" s="38">
        <f>SUM(B106:B111)</f>
        <v>69.2</v>
      </c>
      <c r="C105" s="38">
        <f>SUM(C106:C111)</f>
        <v>138.87</v>
      </c>
      <c r="D105" s="38">
        <f>SUM(D106:D111)</f>
        <v>159.58000000000001</v>
      </c>
      <c r="E105" s="39">
        <f t="shared" si="15"/>
        <v>122.55</v>
      </c>
    </row>
    <row r="106" spans="1:5" x14ac:dyDescent="0.25">
      <c r="A106" s="48" t="s">
        <v>76</v>
      </c>
      <c r="B106" s="12">
        <v>0</v>
      </c>
      <c r="C106" s="12">
        <v>0</v>
      </c>
      <c r="D106" s="12">
        <v>1.21</v>
      </c>
      <c r="E106" s="49">
        <f t="shared" si="15"/>
        <v>0.40333333333333332</v>
      </c>
    </row>
    <row r="107" spans="1:5" x14ac:dyDescent="0.25">
      <c r="A107" s="48" t="s">
        <v>77</v>
      </c>
      <c r="B107" s="12">
        <v>69.2</v>
      </c>
      <c r="C107" s="12">
        <v>63.4</v>
      </c>
      <c r="D107" s="12">
        <v>38.28</v>
      </c>
      <c r="E107" s="49">
        <f t="shared" si="15"/>
        <v>56.96</v>
      </c>
    </row>
    <row r="108" spans="1:5" x14ac:dyDescent="0.25">
      <c r="A108" s="48" t="s">
        <v>142</v>
      </c>
      <c r="B108" s="12">
        <v>0</v>
      </c>
      <c r="C108" s="12">
        <v>0</v>
      </c>
      <c r="D108" s="12">
        <v>0</v>
      </c>
      <c r="E108" s="49">
        <f t="shared" si="15"/>
        <v>0</v>
      </c>
    </row>
    <row r="109" spans="1:5" x14ac:dyDescent="0.25">
      <c r="A109" s="48" t="s">
        <v>78</v>
      </c>
      <c r="B109" s="12">
        <v>0</v>
      </c>
      <c r="C109" s="12">
        <v>75.47</v>
      </c>
      <c r="D109" s="12">
        <v>120.09</v>
      </c>
      <c r="E109" s="49">
        <f t="shared" si="15"/>
        <v>65.186666666666667</v>
      </c>
    </row>
    <row r="110" spans="1:5" x14ac:dyDescent="0.25">
      <c r="A110" s="48" t="s">
        <v>79</v>
      </c>
      <c r="B110" s="12">
        <v>0</v>
      </c>
      <c r="C110" s="12">
        <v>0</v>
      </c>
      <c r="D110" s="12">
        <v>0</v>
      </c>
      <c r="E110" s="49">
        <f t="shared" si="15"/>
        <v>0</v>
      </c>
    </row>
    <row r="111" spans="1:5" x14ac:dyDescent="0.25">
      <c r="A111" s="48" t="s">
        <v>143</v>
      </c>
      <c r="B111" s="12">
        <v>0</v>
      </c>
      <c r="C111" s="12">
        <v>0</v>
      </c>
      <c r="D111" s="12">
        <v>0</v>
      </c>
      <c r="E111" s="49">
        <f>AVERAGE(B111:D111)</f>
        <v>0</v>
      </c>
    </row>
    <row r="112" spans="1:5" x14ac:dyDescent="0.25">
      <c r="A112" s="37" t="s">
        <v>66</v>
      </c>
      <c r="B112" s="16">
        <v>0</v>
      </c>
      <c r="C112" s="16">
        <v>0</v>
      </c>
      <c r="D112" s="16">
        <v>0</v>
      </c>
      <c r="E112" s="39">
        <f t="shared" si="15"/>
        <v>0</v>
      </c>
    </row>
    <row r="113" spans="1:5" x14ac:dyDescent="0.25">
      <c r="A113" s="37" t="s">
        <v>67</v>
      </c>
      <c r="B113" s="16">
        <v>0.33</v>
      </c>
      <c r="C113" s="16">
        <v>0.33</v>
      </c>
      <c r="D113" s="16">
        <v>0.27</v>
      </c>
      <c r="E113" s="39">
        <f t="shared" si="15"/>
        <v>0.31</v>
      </c>
    </row>
    <row r="114" spans="1:5" x14ac:dyDescent="0.25">
      <c r="A114" s="37" t="s">
        <v>145</v>
      </c>
      <c r="B114" s="16">
        <v>0</v>
      </c>
      <c r="C114" s="16">
        <v>0</v>
      </c>
      <c r="D114" s="16">
        <v>0</v>
      </c>
      <c r="E114" s="39">
        <f t="shared" si="15"/>
        <v>0</v>
      </c>
    </row>
    <row r="115" spans="1:5" x14ac:dyDescent="0.25">
      <c r="A115" s="37" t="s">
        <v>68</v>
      </c>
      <c r="B115" s="16">
        <v>0</v>
      </c>
      <c r="C115" s="16">
        <v>0</v>
      </c>
      <c r="D115" s="16">
        <v>0</v>
      </c>
      <c r="E115" s="39">
        <f t="shared" si="15"/>
        <v>0</v>
      </c>
    </row>
    <row r="116" spans="1:5" x14ac:dyDescent="0.25">
      <c r="A116" s="37" t="s">
        <v>69</v>
      </c>
      <c r="B116" s="16">
        <v>0</v>
      </c>
      <c r="C116" s="16">
        <v>0</v>
      </c>
      <c r="D116" s="16">
        <v>0</v>
      </c>
      <c r="E116" s="39">
        <f t="shared" si="15"/>
        <v>0</v>
      </c>
    </row>
    <row r="117" spans="1:5" x14ac:dyDescent="0.25">
      <c r="A117" s="50" t="s">
        <v>95</v>
      </c>
      <c r="B117" s="38">
        <f>SUM(B118,B123,B125:B126,B131:B133)</f>
        <v>8232.2000000000007</v>
      </c>
      <c r="C117" s="38">
        <f>SUM(C118,C123,C125:C126,C131:C133)</f>
        <v>9444.5000000000018</v>
      </c>
      <c r="D117" s="38">
        <f>SUM(D118,D123,D125:D126,D131:D133)</f>
        <v>10681.349999999999</v>
      </c>
      <c r="E117" s="39">
        <f t="shared" si="15"/>
        <v>9452.6833333333343</v>
      </c>
    </row>
    <row r="118" spans="1:5" x14ac:dyDescent="0.25">
      <c r="A118" s="243" t="s">
        <v>147</v>
      </c>
      <c r="B118" s="244">
        <f>SUM(B119:B122)</f>
        <v>800</v>
      </c>
      <c r="C118" s="244">
        <f t="shared" ref="C118:D118" si="18">SUM(C119:C122)</f>
        <v>855</v>
      </c>
      <c r="D118" s="244">
        <f t="shared" si="18"/>
        <v>858.47</v>
      </c>
      <c r="E118" s="245">
        <f t="shared" si="15"/>
        <v>837.82333333333338</v>
      </c>
    </row>
    <row r="119" spans="1:5" x14ac:dyDescent="0.25">
      <c r="A119" s="51" t="s">
        <v>144</v>
      </c>
      <c r="B119" s="17">
        <v>800</v>
      </c>
      <c r="C119" s="17">
        <v>700</v>
      </c>
      <c r="D119" s="17">
        <v>850</v>
      </c>
      <c r="E119" s="49">
        <f t="shared" si="15"/>
        <v>783.33333333333337</v>
      </c>
    </row>
    <row r="120" spans="1:5" x14ac:dyDescent="0.25">
      <c r="A120" s="48" t="s">
        <v>151</v>
      </c>
      <c r="B120" s="17">
        <v>0</v>
      </c>
      <c r="C120" s="17">
        <v>155</v>
      </c>
      <c r="D120" s="17">
        <v>8.4700000000000006</v>
      </c>
      <c r="E120" s="49">
        <f t="shared" si="15"/>
        <v>54.49</v>
      </c>
    </row>
    <row r="121" spans="1:5" x14ac:dyDescent="0.25">
      <c r="A121" s="48" t="s">
        <v>152</v>
      </c>
      <c r="B121" s="17">
        <v>0</v>
      </c>
      <c r="C121" s="17">
        <v>0</v>
      </c>
      <c r="D121" s="17">
        <v>0</v>
      </c>
      <c r="E121" s="49">
        <f t="shared" si="15"/>
        <v>0</v>
      </c>
    </row>
    <row r="122" spans="1:5" x14ac:dyDescent="0.25">
      <c r="A122" s="48" t="s">
        <v>171</v>
      </c>
      <c r="B122" s="17">
        <v>0</v>
      </c>
      <c r="C122" s="17">
        <v>0</v>
      </c>
      <c r="D122" s="17">
        <v>0</v>
      </c>
      <c r="E122" s="49">
        <f t="shared" si="15"/>
        <v>0</v>
      </c>
    </row>
    <row r="123" spans="1:5" x14ac:dyDescent="0.25">
      <c r="A123" s="243" t="s">
        <v>148</v>
      </c>
      <c r="B123" s="244">
        <v>0</v>
      </c>
      <c r="C123" s="244">
        <f>SUM(C124:C124)</f>
        <v>0</v>
      </c>
      <c r="D123" s="244">
        <f>SUM(D124:D124)</f>
        <v>0</v>
      </c>
      <c r="E123" s="245">
        <f>AVERAGE(B123:D123)</f>
        <v>0</v>
      </c>
    </row>
    <row r="124" spans="1:5" x14ac:dyDescent="0.25">
      <c r="A124" s="48" t="s">
        <v>149</v>
      </c>
      <c r="B124" s="12">
        <v>0</v>
      </c>
      <c r="C124" s="12">
        <v>0</v>
      </c>
      <c r="D124" s="225">
        <v>0</v>
      </c>
      <c r="E124" s="49">
        <f t="shared" ref="E124" si="19">AVERAGE(B124:D124)</f>
        <v>0</v>
      </c>
    </row>
    <row r="125" spans="1:5" x14ac:dyDescent="0.25">
      <c r="A125" s="243" t="s">
        <v>155</v>
      </c>
      <c r="B125" s="246">
        <v>8</v>
      </c>
      <c r="C125" s="246">
        <v>7</v>
      </c>
      <c r="D125" s="246">
        <v>8</v>
      </c>
      <c r="E125" s="245">
        <f>AVERAGE(B125:D125)</f>
        <v>7.666666666666667</v>
      </c>
    </row>
    <row r="126" spans="1:5" x14ac:dyDescent="0.25">
      <c r="A126" s="243" t="s">
        <v>150</v>
      </c>
      <c r="B126" s="244">
        <f>SUM(B127:B130)</f>
        <v>7424.2</v>
      </c>
      <c r="C126" s="244">
        <f t="shared" ref="C126:D126" si="20">SUM(C127:C130)</f>
        <v>8582.5000000000018</v>
      </c>
      <c r="D126" s="244">
        <f t="shared" si="20"/>
        <v>9814.8799999999992</v>
      </c>
      <c r="E126" s="245">
        <f>AVERAGE(B126:D126)</f>
        <v>8607.1933333333345</v>
      </c>
    </row>
    <row r="127" spans="1:5" x14ac:dyDescent="0.25">
      <c r="A127" s="48" t="s">
        <v>153</v>
      </c>
      <c r="B127" s="12">
        <v>7424.2</v>
      </c>
      <c r="C127" s="12">
        <v>8180.56</v>
      </c>
      <c r="D127" s="12">
        <v>9387.0499999999993</v>
      </c>
      <c r="E127" s="49">
        <f t="shared" si="15"/>
        <v>8330.6033333333326</v>
      </c>
    </row>
    <row r="128" spans="1:5" x14ac:dyDescent="0.25">
      <c r="A128" s="48" t="s">
        <v>154</v>
      </c>
      <c r="B128" s="12">
        <v>0</v>
      </c>
      <c r="C128" s="12">
        <v>135.75</v>
      </c>
      <c r="D128" s="12">
        <v>127.15</v>
      </c>
      <c r="E128" s="49">
        <f t="shared" si="15"/>
        <v>87.633333333333326</v>
      </c>
    </row>
    <row r="129" spans="1:12" x14ac:dyDescent="0.25">
      <c r="A129" s="115" t="s">
        <v>184</v>
      </c>
      <c r="B129" s="12">
        <v>0</v>
      </c>
      <c r="C129" s="12">
        <v>266.19</v>
      </c>
      <c r="D129" s="12">
        <v>300.68</v>
      </c>
      <c r="E129" s="49">
        <f>AVERAGE(B129:D129)</f>
        <v>188.95666666666668</v>
      </c>
    </row>
    <row r="130" spans="1:12" x14ac:dyDescent="0.25">
      <c r="A130" s="48" t="s">
        <v>149</v>
      </c>
      <c r="B130" s="12">
        <v>0</v>
      </c>
      <c r="C130" s="12">
        <v>0</v>
      </c>
      <c r="D130" s="12">
        <v>0</v>
      </c>
      <c r="E130" s="49">
        <f t="shared" si="15"/>
        <v>0</v>
      </c>
    </row>
    <row r="131" spans="1:12" x14ac:dyDescent="0.25">
      <c r="A131" s="247" t="s">
        <v>156</v>
      </c>
      <c r="B131" s="246">
        <v>0</v>
      </c>
      <c r="C131" s="246">
        <v>0</v>
      </c>
      <c r="D131" s="246">
        <v>0</v>
      </c>
      <c r="E131" s="245">
        <f t="shared" si="15"/>
        <v>0</v>
      </c>
    </row>
    <row r="132" spans="1:12" x14ac:dyDescent="0.25">
      <c r="A132" s="247" t="s">
        <v>157</v>
      </c>
      <c r="B132" s="246">
        <v>0</v>
      </c>
      <c r="C132" s="246">
        <v>0</v>
      </c>
      <c r="D132" s="246">
        <v>0</v>
      </c>
      <c r="E132" s="245">
        <f t="shared" si="15"/>
        <v>0</v>
      </c>
    </row>
    <row r="133" spans="1:12" ht="15.75" thickBot="1" x14ac:dyDescent="0.3">
      <c r="A133" s="248" t="s">
        <v>158</v>
      </c>
      <c r="B133" s="246">
        <v>0</v>
      </c>
      <c r="C133" s="246">
        <v>0</v>
      </c>
      <c r="D133" s="246">
        <v>0</v>
      </c>
      <c r="E133" s="249">
        <f t="shared" si="15"/>
        <v>0</v>
      </c>
    </row>
    <row r="134" spans="1:12" ht="21" customHeight="1" thickBot="1" x14ac:dyDescent="0.3">
      <c r="A134" s="35" t="s">
        <v>55</v>
      </c>
      <c r="B134" s="36">
        <f>SUM(B84,B85,B92,B95:B96,B99:B105,B112:B117)</f>
        <v>9779.59</v>
      </c>
      <c r="C134" s="36">
        <f>SUM(C84,C85,C92,C95:C96,C99:C105,C112:C117)</f>
        <v>11086.310000000001</v>
      </c>
      <c r="D134" s="36">
        <f>SUM(D84,D85,D92,D95:D96,D99:D105,D112:D117)</f>
        <v>12287.789999999999</v>
      </c>
      <c r="E134" s="10">
        <f t="shared" si="15"/>
        <v>11051.230000000001</v>
      </c>
    </row>
    <row r="135" spans="1:12" ht="15.75" thickBot="1" x14ac:dyDescent="0.3"/>
    <row r="136" spans="1:12" x14ac:dyDescent="0.25">
      <c r="A136" s="273" t="s">
        <v>185</v>
      </c>
      <c r="B136" s="52">
        <f>SUM(B134-B80)</f>
        <v>-1.8189894035458565E-12</v>
      </c>
      <c r="C136" s="52">
        <f>SUM(C134-C80)</f>
        <v>1.8189894035458565E-12</v>
      </c>
      <c r="D136" s="52">
        <f>SUM(D134-D80)</f>
        <v>0</v>
      </c>
      <c r="E136" s="53">
        <f>AVERAGE(B136:D136)</f>
        <v>0</v>
      </c>
    </row>
    <row r="137" spans="1:12" ht="15.75" thickBot="1" x14ac:dyDescent="0.3">
      <c r="A137" s="274" t="s">
        <v>186</v>
      </c>
      <c r="B137" s="18"/>
      <c r="C137" s="18"/>
      <c r="D137" s="18"/>
      <c r="E137" s="54" t="e">
        <f t="shared" ref="E137:E138" si="21">AVERAGE(B137:D137)</f>
        <v>#DIV/0!</v>
      </c>
    </row>
    <row r="138" spans="1:12" ht="21" customHeight="1" thickBot="1" x14ac:dyDescent="0.3">
      <c r="A138" s="275" t="s">
        <v>187</v>
      </c>
      <c r="B138" s="55">
        <f>SUM(B136:B137)</f>
        <v>-1.8189894035458565E-12</v>
      </c>
      <c r="C138" s="55">
        <f t="shared" ref="C138:D138" si="22">SUM(C136:C137)</f>
        <v>1.8189894035458565E-12</v>
      </c>
      <c r="D138" s="55">
        <f t="shared" si="22"/>
        <v>0</v>
      </c>
      <c r="E138" s="56">
        <f t="shared" si="21"/>
        <v>0</v>
      </c>
    </row>
    <row r="139" spans="1:12" x14ac:dyDescent="0.25">
      <c r="A139" s="3"/>
      <c r="B139" s="3"/>
      <c r="C139" s="3"/>
      <c r="D139" s="3"/>
    </row>
    <row r="140" spans="1:12" x14ac:dyDescent="0.25">
      <c r="A140" s="277" t="s">
        <v>202</v>
      </c>
      <c r="B140" s="3"/>
      <c r="C140" s="3"/>
      <c r="D140" s="282" t="s">
        <v>125</v>
      </c>
      <c r="G140" s="58"/>
      <c r="H140" s="58"/>
      <c r="I140" s="59"/>
      <c r="J140" s="57"/>
      <c r="K140" s="59"/>
      <c r="L140" s="57"/>
    </row>
    <row r="141" spans="1:12" x14ac:dyDescent="0.25">
      <c r="A141" s="277" t="s">
        <v>200</v>
      </c>
      <c r="B141" s="3"/>
      <c r="C141" s="3"/>
      <c r="D141" s="283" t="s">
        <v>162</v>
      </c>
      <c r="G141" s="60"/>
      <c r="H141" s="60"/>
      <c r="I141" s="60"/>
      <c r="J141" s="60"/>
      <c r="K141" s="60"/>
      <c r="L141" s="60"/>
    </row>
    <row r="142" spans="1:12" x14ac:dyDescent="0.25">
      <c r="A142" s="277"/>
      <c r="B142" s="3"/>
      <c r="C142" s="3"/>
      <c r="D142" s="283" t="s">
        <v>163</v>
      </c>
      <c r="G142" s="62"/>
      <c r="H142" s="62"/>
      <c r="I142" s="62"/>
      <c r="J142" s="62"/>
      <c r="K142" s="62"/>
      <c r="L142" s="62"/>
    </row>
    <row r="143" spans="1:12" x14ac:dyDescent="0.25">
      <c r="A143" s="277"/>
      <c r="B143" s="3"/>
      <c r="C143" s="3"/>
      <c r="D143" s="283" t="s">
        <v>130</v>
      </c>
      <c r="G143" s="62"/>
      <c r="H143" s="62"/>
      <c r="I143" s="62"/>
      <c r="J143" s="62"/>
      <c r="K143" s="62"/>
      <c r="L143" s="62"/>
    </row>
    <row r="144" spans="1:12" x14ac:dyDescent="0.25">
      <c r="A144" s="277"/>
      <c r="B144" s="3"/>
      <c r="C144" s="3"/>
      <c r="D144" s="284" t="s">
        <v>164</v>
      </c>
      <c r="G144" s="60"/>
      <c r="H144" s="60"/>
      <c r="I144" s="60"/>
      <c r="J144" s="60"/>
      <c r="K144" s="60"/>
      <c r="L144" s="60"/>
    </row>
    <row r="145" spans="1:12" x14ac:dyDescent="0.25">
      <c r="A145" s="277"/>
      <c r="B145" s="3"/>
      <c r="C145" s="3"/>
      <c r="D145" s="284" t="s">
        <v>165</v>
      </c>
      <c r="G145" s="60"/>
      <c r="H145" s="60"/>
      <c r="I145" s="60"/>
      <c r="J145" s="60"/>
      <c r="K145" s="60"/>
      <c r="L145" s="60"/>
    </row>
    <row r="146" spans="1:12" x14ac:dyDescent="0.25">
      <c r="A146" s="281"/>
      <c r="B146" s="3"/>
      <c r="C146" s="3"/>
      <c r="D146" s="284" t="s">
        <v>166</v>
      </c>
      <c r="G146" s="60"/>
      <c r="H146" s="60"/>
      <c r="I146" s="60"/>
      <c r="J146" s="60"/>
      <c r="K146" s="60"/>
      <c r="L146" s="60"/>
    </row>
    <row r="147" spans="1:12" x14ac:dyDescent="0.25">
      <c r="A147" s="281"/>
      <c r="B147" s="3"/>
      <c r="C147" s="3"/>
      <c r="D147" s="284" t="s">
        <v>167</v>
      </c>
      <c r="G147" s="60"/>
      <c r="H147" s="60"/>
      <c r="I147" s="60"/>
      <c r="J147" s="60"/>
      <c r="K147" s="60"/>
      <c r="L147" s="60"/>
    </row>
    <row r="148" spans="1:12" x14ac:dyDescent="0.25">
      <c r="A148" s="278" t="s">
        <v>203</v>
      </c>
      <c r="B148" s="3"/>
      <c r="C148" s="3"/>
      <c r="D148" s="283" t="s">
        <v>133</v>
      </c>
      <c r="G148" s="60"/>
      <c r="H148" s="60"/>
      <c r="I148" s="60"/>
      <c r="J148" s="60"/>
      <c r="K148" s="60"/>
      <c r="L148" s="61"/>
    </row>
    <row r="149" spans="1:12" x14ac:dyDescent="0.25">
      <c r="A149" s="281" t="s">
        <v>188</v>
      </c>
      <c r="B149" s="3"/>
      <c r="C149" s="3"/>
      <c r="D149" s="283" t="s">
        <v>126</v>
      </c>
      <c r="G149" s="63"/>
      <c r="H149" s="63"/>
      <c r="I149" s="63"/>
      <c r="J149" s="63"/>
      <c r="K149" s="57"/>
      <c r="L149" s="57"/>
    </row>
    <row r="150" spans="1:12" x14ac:dyDescent="0.25">
      <c r="A150" s="2"/>
      <c r="B150" s="3"/>
      <c r="C150" s="3"/>
      <c r="D150" s="284" t="s">
        <v>168</v>
      </c>
      <c r="G150" s="63"/>
      <c r="H150" s="63"/>
      <c r="I150" s="63"/>
      <c r="J150" s="63"/>
      <c r="K150" s="57"/>
      <c r="L150" s="57"/>
    </row>
    <row r="151" spans="1:12" x14ac:dyDescent="0.25">
      <c r="A151" s="3"/>
      <c r="B151" s="3"/>
      <c r="C151" s="3"/>
      <c r="D151" s="283" t="s">
        <v>127</v>
      </c>
      <c r="G151" s="63"/>
      <c r="H151" s="63"/>
      <c r="I151" s="63"/>
      <c r="J151" s="63"/>
      <c r="K151" s="57"/>
      <c r="L151" s="57"/>
    </row>
    <row r="152" spans="1:12" x14ac:dyDescent="0.25">
      <c r="A152" s="3"/>
      <c r="B152" s="3"/>
      <c r="C152" s="3"/>
      <c r="D152" s="283" t="s">
        <v>128</v>
      </c>
      <c r="G152" s="63"/>
      <c r="H152" s="63"/>
      <c r="I152" s="63"/>
      <c r="J152" s="63"/>
      <c r="K152" s="57"/>
      <c r="L152" s="57"/>
    </row>
    <row r="153" spans="1:12" x14ac:dyDescent="0.25">
      <c r="A153" s="3"/>
      <c r="B153" s="3"/>
      <c r="C153" s="3"/>
      <c r="D153" s="283" t="s">
        <v>129</v>
      </c>
      <c r="G153" s="64"/>
      <c r="H153" s="64"/>
      <c r="I153" s="64"/>
      <c r="J153" s="64"/>
      <c r="K153" s="57"/>
      <c r="L153" s="57"/>
    </row>
    <row r="154" spans="1:12" x14ac:dyDescent="0.25">
      <c r="A154" s="3"/>
      <c r="B154" s="19"/>
      <c r="C154" s="3"/>
      <c r="D154" s="283" t="s">
        <v>132</v>
      </c>
      <c r="G154" s="64"/>
      <c r="H154" s="64"/>
      <c r="I154" s="64"/>
      <c r="J154" s="64"/>
      <c r="K154" s="57"/>
      <c r="L154" s="57"/>
    </row>
    <row r="155" spans="1:12" x14ac:dyDescent="0.25">
      <c r="A155" s="21"/>
      <c r="B155" s="3"/>
      <c r="C155" s="3"/>
      <c r="D155" s="283" t="s">
        <v>131</v>
      </c>
    </row>
    <row r="156" spans="1:12" x14ac:dyDescent="0.25">
      <c r="A156" s="3"/>
      <c r="B156" s="3"/>
      <c r="C156" s="3"/>
      <c r="D156" s="284" t="s">
        <v>169</v>
      </c>
    </row>
    <row r="157" spans="1:12" x14ac:dyDescent="0.25">
      <c r="A157" s="3"/>
      <c r="B157" s="3"/>
      <c r="C157" s="3"/>
      <c r="D157" s="284" t="s">
        <v>170</v>
      </c>
    </row>
    <row r="158" spans="1:12" x14ac:dyDescent="0.25">
      <c r="A158" s="3"/>
      <c r="B158" s="3"/>
      <c r="C158" s="3"/>
      <c r="D158" s="3"/>
    </row>
    <row r="159" spans="1:12" x14ac:dyDescent="0.25">
      <c r="A159" s="21"/>
      <c r="B159" s="3"/>
      <c r="C159" s="3"/>
      <c r="D159" s="3"/>
    </row>
    <row r="160" spans="1:12" x14ac:dyDescent="0.25">
      <c r="A160" s="3"/>
      <c r="B160" s="3"/>
      <c r="C160" s="3"/>
      <c r="D160" s="3"/>
    </row>
    <row r="161" spans="1:4" x14ac:dyDescent="0.25">
      <c r="A161" s="3"/>
      <c r="B161" s="3"/>
      <c r="C161" s="3"/>
      <c r="D161" s="3"/>
    </row>
    <row r="162" spans="1:4" x14ac:dyDescent="0.25">
      <c r="A162" s="3"/>
      <c r="B162" s="3"/>
      <c r="C162" s="3"/>
      <c r="D162" s="3"/>
    </row>
    <row r="163" spans="1:4" x14ac:dyDescent="0.25">
      <c r="A163" s="3"/>
      <c r="B163" s="3"/>
      <c r="C163" s="3"/>
      <c r="D163" s="3"/>
    </row>
  </sheetData>
  <sheetProtection insertColumns="0" insertRows="0" deleteColumns="0" deleteRows="0" autoFilter="0"/>
  <mergeCells count="2">
    <mergeCell ref="A4:A5"/>
    <mergeCell ref="A82:A83"/>
  </mergeCells>
  <conditionalFormatting sqref="E134">
    <cfRule type="cellIs" dxfId="5" priority="4" operator="lessThan">
      <formula>0</formula>
    </cfRule>
  </conditionalFormatting>
  <pageMargins left="0.98425196850393704" right="0.39370078740157483" top="0.39370078740157483" bottom="0.19685039370078741" header="0.39370078740157483" footer="0.31496062992125984"/>
  <pageSetup paperSize="8" scale="87" orientation="landscape" r:id="rId1"/>
  <headerFooter>
    <oddHeader>&amp;RPříloha č. 1</oddHeader>
    <oddFooter>&amp;R&amp;P z celkem &amp;N</oddFooter>
  </headerFooter>
  <rowBreaks count="1" manualBreakCount="1">
    <brk id="81" max="16383" man="1"/>
  </rowBreaks>
  <ignoredErrors>
    <ignoredError sqref="E7:E12 E13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163"/>
  <sheetViews>
    <sheetView tabSelected="1" topLeftCell="A133" zoomScaleNormal="100" workbookViewId="0">
      <selection activeCell="A149" sqref="A149"/>
    </sheetView>
  </sheetViews>
  <sheetFormatPr defaultRowHeight="15" x14ac:dyDescent="0.25"/>
  <cols>
    <col min="1" max="1" width="47.7109375" style="25" customWidth="1"/>
    <col min="2" max="2" width="16" style="25" customWidth="1"/>
    <col min="3" max="3" width="10.5703125" style="25" customWidth="1"/>
    <col min="4" max="4" width="11.85546875" style="25" customWidth="1"/>
    <col min="5" max="5" width="11.28515625" style="25" customWidth="1"/>
    <col min="6" max="7" width="9.140625" style="25" customWidth="1"/>
    <col min="8" max="8" width="9.5703125" style="25" customWidth="1"/>
    <col min="9" max="10" width="9.140625" style="25" customWidth="1"/>
    <col min="11" max="11" width="11.5703125" style="25" customWidth="1"/>
    <col min="12" max="12" width="11.5703125" style="25" hidden="1" customWidth="1"/>
    <col min="13" max="13" width="11.85546875" style="25" hidden="1" customWidth="1"/>
    <col min="14" max="14" width="10" style="25" customWidth="1"/>
    <col min="15" max="16384" width="9.140625" style="25"/>
  </cols>
  <sheetData>
    <row r="1" spans="1:14" ht="18.75" x14ac:dyDescent="0.3">
      <c r="A1" s="276" t="s">
        <v>191</v>
      </c>
    </row>
    <row r="2" spans="1:14" x14ac:dyDescent="0.25">
      <c r="A2" s="136" t="s">
        <v>197</v>
      </c>
      <c r="B2" s="136"/>
      <c r="C2" s="136"/>
      <c r="D2" s="136"/>
      <c r="E2" s="136"/>
      <c r="F2" s="3"/>
      <c r="G2" s="3"/>
      <c r="H2" s="3"/>
      <c r="I2" s="3"/>
      <c r="J2" s="3"/>
      <c r="K2" s="3"/>
      <c r="L2" s="3"/>
      <c r="M2" s="3"/>
      <c r="N2" s="3"/>
    </row>
    <row r="3" spans="1:14" ht="15.75" thickBot="1" x14ac:dyDescent="0.3">
      <c r="N3" s="26" t="s">
        <v>111</v>
      </c>
    </row>
    <row r="4" spans="1:14" ht="15" customHeight="1" thickBot="1" x14ac:dyDescent="0.3">
      <c r="A4" s="286" t="s">
        <v>110</v>
      </c>
      <c r="B4" s="65" t="s">
        <v>112</v>
      </c>
      <c r="C4" s="65" t="s">
        <v>113</v>
      </c>
      <c r="D4" s="27" t="s">
        <v>114</v>
      </c>
      <c r="E4" s="27" t="s">
        <v>115</v>
      </c>
      <c r="F4" s="27" t="s">
        <v>116</v>
      </c>
      <c r="G4" s="27" t="s">
        <v>117</v>
      </c>
      <c r="H4" s="27" t="s">
        <v>118</v>
      </c>
      <c r="I4" s="27" t="s">
        <v>119</v>
      </c>
      <c r="J4" s="27" t="s">
        <v>120</v>
      </c>
      <c r="K4" s="65" t="s">
        <v>121</v>
      </c>
      <c r="L4" s="66"/>
      <c r="M4" s="66"/>
      <c r="N4" s="67" t="s">
        <v>122</v>
      </c>
    </row>
    <row r="5" spans="1:14" ht="77.25" customHeight="1" thickBot="1" x14ac:dyDescent="0.3">
      <c r="A5" s="287"/>
      <c r="B5" s="68" t="s">
        <v>178</v>
      </c>
      <c r="C5" s="69" t="s">
        <v>179</v>
      </c>
      <c r="D5" s="70" t="s">
        <v>180</v>
      </c>
      <c r="E5" s="71" t="s">
        <v>91</v>
      </c>
      <c r="F5" s="71" t="s">
        <v>124</v>
      </c>
      <c r="G5" s="71" t="s">
        <v>123</v>
      </c>
      <c r="H5" s="71" t="s">
        <v>173</v>
      </c>
      <c r="I5" s="71" t="s">
        <v>159</v>
      </c>
      <c r="J5" s="72" t="s">
        <v>172</v>
      </c>
      <c r="K5" s="73" t="s">
        <v>174</v>
      </c>
      <c r="L5" s="74" t="s">
        <v>175</v>
      </c>
      <c r="M5" s="74" t="s">
        <v>176</v>
      </c>
      <c r="N5" s="75" t="s">
        <v>92</v>
      </c>
    </row>
    <row r="6" spans="1:14" ht="15.75" thickTop="1" x14ac:dyDescent="0.25">
      <c r="A6" s="137" t="s">
        <v>8</v>
      </c>
      <c r="B6" s="76">
        <f>SUM('P1_VH za uplynulá období_HČ'!E6)</f>
        <v>1239.6633333333334</v>
      </c>
      <c r="C6" s="77">
        <f t="shared" ref="C6" si="0">SUM(C7:C13)</f>
        <v>1222</v>
      </c>
      <c r="D6" s="78">
        <f>SUM(E6:J6)</f>
        <v>1183.45</v>
      </c>
      <c r="E6" s="79">
        <f t="shared" ref="E6:J6" si="1">SUM(E7:E13)</f>
        <v>0</v>
      </c>
      <c r="F6" s="79">
        <f t="shared" si="1"/>
        <v>0</v>
      </c>
      <c r="G6" s="79">
        <f t="shared" si="1"/>
        <v>0</v>
      </c>
      <c r="H6" s="79">
        <f t="shared" si="1"/>
        <v>17</v>
      </c>
      <c r="I6" s="79">
        <f t="shared" si="1"/>
        <v>1162.45</v>
      </c>
      <c r="J6" s="80">
        <f t="shared" si="1"/>
        <v>4</v>
      </c>
      <c r="K6" s="107">
        <f>SUM(D6-C6)</f>
        <v>-38.549999999999955</v>
      </c>
      <c r="L6" s="108">
        <f>SUM(D6/C6)-1</f>
        <v>-3.1546644844517191E-2</v>
      </c>
      <c r="M6" s="108" t="b">
        <f>AND(ABS((SUM(D6/C6)-1))&gt;-0.09999,(ABS((SUM(D6/C6)-1)))&lt;0.09999)</f>
        <v>1</v>
      </c>
      <c r="N6" s="138" t="str">
        <f>IF(M6=TRUE,"-",L6)</f>
        <v>-</v>
      </c>
    </row>
    <row r="7" spans="1:14" x14ac:dyDescent="0.25">
      <c r="A7" s="84" t="s">
        <v>0</v>
      </c>
      <c r="B7" s="85">
        <f>SUM('P1_VH za uplynulá období_HČ'!E7)</f>
        <v>945.89333333333332</v>
      </c>
      <c r="C7" s="86">
        <v>953</v>
      </c>
      <c r="D7" s="78">
        <f t="shared" ref="D7:D60" si="2">SUM(E7:J7)</f>
        <v>953</v>
      </c>
      <c r="E7" s="149">
        <v>0</v>
      </c>
      <c r="F7" s="149">
        <v>0</v>
      </c>
      <c r="G7" s="149">
        <v>0</v>
      </c>
      <c r="H7" s="149">
        <v>0</v>
      </c>
      <c r="I7" s="149">
        <v>953</v>
      </c>
      <c r="J7" s="150">
        <v>0</v>
      </c>
      <c r="K7" s="81">
        <f>SUM(D7-C7)</f>
        <v>0</v>
      </c>
      <c r="L7" s="82">
        <f>SUM(D7/C7)-1</f>
        <v>0</v>
      </c>
      <c r="M7" s="82" t="b">
        <f>AND(ABS((SUM(D7/C7)-1))&gt;-0.09999,(ABS((SUM(D7/C7)-1)))&lt;0.09999)</f>
        <v>1</v>
      </c>
      <c r="N7" s="83" t="str">
        <f>IF(M7=TRUE,"-",L7)</f>
        <v>-</v>
      </c>
    </row>
    <row r="8" spans="1:14" x14ac:dyDescent="0.25">
      <c r="A8" s="84" t="s">
        <v>46</v>
      </c>
      <c r="B8" s="85">
        <f>SUM('P1_VH za uplynulá období_HČ'!E8)</f>
        <v>73.403333333333336</v>
      </c>
      <c r="C8" s="86">
        <v>40</v>
      </c>
      <c r="D8" s="78">
        <f t="shared" si="2"/>
        <v>45</v>
      </c>
      <c r="E8" s="149">
        <v>0</v>
      </c>
      <c r="F8" s="149">
        <v>0</v>
      </c>
      <c r="G8" s="149">
        <v>0</v>
      </c>
      <c r="H8" s="149">
        <v>5</v>
      </c>
      <c r="I8" s="149">
        <v>40</v>
      </c>
      <c r="J8" s="150">
        <v>0</v>
      </c>
      <c r="K8" s="81">
        <f t="shared" ref="K8:K60" si="3">SUM(D8-C8)</f>
        <v>5</v>
      </c>
      <c r="L8" s="82">
        <f t="shared" ref="L8:L60" si="4">SUM(D8/C8)-1</f>
        <v>0.125</v>
      </c>
      <c r="M8" s="82" t="b">
        <f t="shared" ref="M8:M61" si="5">AND(ABS((SUM(D8/C8)-1))&gt;-0.09999,(ABS((SUM(D8/C8)-1)))&lt;0.09999)</f>
        <v>0</v>
      </c>
      <c r="N8" s="83">
        <f>IF(M8=TRUE,"-",L8)</f>
        <v>0.125</v>
      </c>
    </row>
    <row r="9" spans="1:14" x14ac:dyDescent="0.25">
      <c r="A9" s="84" t="s">
        <v>109</v>
      </c>
      <c r="B9" s="85">
        <f>SUM('P1_VH za uplynulá období_HČ'!E9)</f>
        <v>64.259999999999991</v>
      </c>
      <c r="C9" s="86">
        <v>95</v>
      </c>
      <c r="D9" s="78">
        <f t="shared" si="2"/>
        <v>80.45</v>
      </c>
      <c r="E9" s="149">
        <v>0</v>
      </c>
      <c r="F9" s="149">
        <v>0</v>
      </c>
      <c r="G9" s="149">
        <v>0</v>
      </c>
      <c r="H9" s="149">
        <v>12</v>
      </c>
      <c r="I9" s="149">
        <v>64.45</v>
      </c>
      <c r="J9" s="150">
        <v>4</v>
      </c>
      <c r="K9" s="81">
        <f t="shared" si="3"/>
        <v>-14.549999999999997</v>
      </c>
      <c r="L9" s="82">
        <f t="shared" si="4"/>
        <v>-0.15315789473684205</v>
      </c>
      <c r="M9" s="82" t="b">
        <f t="shared" si="5"/>
        <v>0</v>
      </c>
      <c r="N9" s="83">
        <f>IF(M9=TRUE,"-",L9)</f>
        <v>-0.15315789473684205</v>
      </c>
    </row>
    <row r="10" spans="1:14" x14ac:dyDescent="0.25">
      <c r="A10" s="84" t="s">
        <v>47</v>
      </c>
      <c r="B10" s="85">
        <f>SUM('P1_VH za uplynulá období_HČ'!E10)</f>
        <v>29.72666666666667</v>
      </c>
      <c r="C10" s="86">
        <v>34</v>
      </c>
      <c r="D10" s="78">
        <f t="shared" si="2"/>
        <v>28</v>
      </c>
      <c r="E10" s="149">
        <v>0</v>
      </c>
      <c r="F10" s="149">
        <v>0</v>
      </c>
      <c r="G10" s="149">
        <v>0</v>
      </c>
      <c r="H10" s="149">
        <v>0</v>
      </c>
      <c r="I10" s="149">
        <v>28</v>
      </c>
      <c r="J10" s="150">
        <v>0</v>
      </c>
      <c r="K10" s="81">
        <f t="shared" si="3"/>
        <v>-6</v>
      </c>
      <c r="L10" s="82">
        <f t="shared" si="4"/>
        <v>-0.17647058823529416</v>
      </c>
      <c r="M10" s="82" t="b">
        <f t="shared" si="5"/>
        <v>0</v>
      </c>
      <c r="N10" s="83">
        <f t="shared" ref="N10:N60" si="6">IF(M10=TRUE,"-",L10)</f>
        <v>-0.17647058823529416</v>
      </c>
    </row>
    <row r="11" spans="1:14" x14ac:dyDescent="0.25">
      <c r="A11" s="84" t="s">
        <v>107</v>
      </c>
      <c r="B11" s="85">
        <f>SUM('P1_VH za uplynulá období_HČ'!E11)</f>
        <v>12.093333333333334</v>
      </c>
      <c r="C11" s="86">
        <v>20</v>
      </c>
      <c r="D11" s="78">
        <f t="shared" si="2"/>
        <v>15</v>
      </c>
      <c r="E11" s="149">
        <v>0</v>
      </c>
      <c r="F11" s="149">
        <v>0</v>
      </c>
      <c r="G11" s="149">
        <v>0</v>
      </c>
      <c r="H11" s="149">
        <v>0</v>
      </c>
      <c r="I11" s="149">
        <v>15</v>
      </c>
      <c r="J11" s="150">
        <v>0</v>
      </c>
      <c r="K11" s="81">
        <f t="shared" si="3"/>
        <v>-5</v>
      </c>
      <c r="L11" s="82">
        <f t="shared" si="4"/>
        <v>-0.25</v>
      </c>
      <c r="M11" s="82" t="b">
        <f t="shared" si="5"/>
        <v>0</v>
      </c>
      <c r="N11" s="83">
        <f t="shared" si="6"/>
        <v>-0.25</v>
      </c>
    </row>
    <row r="12" spans="1:14" x14ac:dyDescent="0.25">
      <c r="A12" s="84" t="s">
        <v>108</v>
      </c>
      <c r="B12" s="85">
        <f>SUM('P1_VH za uplynulá období_HČ'!E12)</f>
        <v>78.720000000000013</v>
      </c>
      <c r="C12" s="86">
        <v>60</v>
      </c>
      <c r="D12" s="78">
        <f t="shared" si="2"/>
        <v>62</v>
      </c>
      <c r="E12" s="149">
        <v>0</v>
      </c>
      <c r="F12" s="149">
        <v>0</v>
      </c>
      <c r="G12" s="149">
        <v>0</v>
      </c>
      <c r="H12" s="149">
        <v>0</v>
      </c>
      <c r="I12" s="149">
        <v>62</v>
      </c>
      <c r="J12" s="150">
        <v>0</v>
      </c>
      <c r="K12" s="81">
        <f t="shared" si="3"/>
        <v>2</v>
      </c>
      <c r="L12" s="82">
        <f t="shared" si="4"/>
        <v>3.3333333333333437E-2</v>
      </c>
      <c r="M12" s="82" t="b">
        <f t="shared" si="5"/>
        <v>1</v>
      </c>
      <c r="N12" s="83" t="str">
        <f t="shared" si="6"/>
        <v>-</v>
      </c>
    </row>
    <row r="13" spans="1:14" x14ac:dyDescent="0.25">
      <c r="A13" s="84" t="s">
        <v>105</v>
      </c>
      <c r="B13" s="85">
        <f>SUM('P1_VH za uplynulá období_HČ'!E13)</f>
        <v>35.56666666666667</v>
      </c>
      <c r="C13" s="86">
        <v>20</v>
      </c>
      <c r="D13" s="78">
        <f t="shared" si="2"/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50">
        <v>0</v>
      </c>
      <c r="K13" s="81">
        <f t="shared" si="3"/>
        <v>-20</v>
      </c>
      <c r="L13" s="82">
        <f t="shared" si="4"/>
        <v>-1</v>
      </c>
      <c r="M13" s="82" t="b">
        <f t="shared" si="5"/>
        <v>0</v>
      </c>
      <c r="N13" s="83">
        <f t="shared" si="6"/>
        <v>-1</v>
      </c>
    </row>
    <row r="14" spans="1:14" x14ac:dyDescent="0.25">
      <c r="A14" s="88" t="s">
        <v>82</v>
      </c>
      <c r="B14" s="76">
        <f>SUM('P1_VH za uplynulá období_HČ'!E14)</f>
        <v>667.37666666666655</v>
      </c>
      <c r="C14" s="77">
        <f t="shared" ref="C14" si="7">SUM(C15:C18)</f>
        <v>717.42</v>
      </c>
      <c r="D14" s="78">
        <f t="shared" si="2"/>
        <v>725</v>
      </c>
      <c r="E14" s="89">
        <f t="shared" ref="E14:J14" si="8">SUM(E15:E18)</f>
        <v>725</v>
      </c>
      <c r="F14" s="89">
        <f t="shared" si="8"/>
        <v>0</v>
      </c>
      <c r="G14" s="89">
        <f t="shared" si="8"/>
        <v>0</v>
      </c>
      <c r="H14" s="89">
        <f t="shared" si="8"/>
        <v>0</v>
      </c>
      <c r="I14" s="89">
        <f t="shared" si="8"/>
        <v>0</v>
      </c>
      <c r="J14" s="90">
        <f t="shared" si="8"/>
        <v>0</v>
      </c>
      <c r="K14" s="107">
        <f t="shared" si="3"/>
        <v>7.5800000000000409</v>
      </c>
      <c r="L14" s="108">
        <f t="shared" si="4"/>
        <v>1.0565637980541442E-2</v>
      </c>
      <c r="M14" s="108" t="b">
        <f t="shared" si="5"/>
        <v>1</v>
      </c>
      <c r="N14" s="138" t="str">
        <f t="shared" si="6"/>
        <v>-</v>
      </c>
    </row>
    <row r="15" spans="1:14" x14ac:dyDescent="0.25">
      <c r="A15" s="84" t="s">
        <v>1</v>
      </c>
      <c r="B15" s="85">
        <f>SUM('P1_VH za uplynulá období_HČ'!E15)</f>
        <v>69.3</v>
      </c>
      <c r="C15" s="86">
        <v>75.42</v>
      </c>
      <c r="D15" s="78">
        <f t="shared" si="2"/>
        <v>77</v>
      </c>
      <c r="E15" s="149">
        <v>77</v>
      </c>
      <c r="F15" s="149">
        <v>0</v>
      </c>
      <c r="G15" s="149">
        <v>0</v>
      </c>
      <c r="H15" s="149">
        <v>0</v>
      </c>
      <c r="I15" s="149">
        <v>0</v>
      </c>
      <c r="J15" s="150">
        <v>0</v>
      </c>
      <c r="K15" s="81">
        <f t="shared" si="3"/>
        <v>1.5799999999999983</v>
      </c>
      <c r="L15" s="82">
        <f t="shared" si="4"/>
        <v>2.0949350304958925E-2</v>
      </c>
      <c r="M15" s="82" t="b">
        <f t="shared" si="5"/>
        <v>1</v>
      </c>
      <c r="N15" s="83" t="str">
        <f t="shared" si="6"/>
        <v>-</v>
      </c>
    </row>
    <row r="16" spans="1:14" x14ac:dyDescent="0.25">
      <c r="A16" s="84" t="s">
        <v>81</v>
      </c>
      <c r="B16" s="85">
        <f>SUM('P1_VH za uplynulá období_HČ'!E16)</f>
        <v>503.11333333333329</v>
      </c>
      <c r="C16" s="86">
        <v>538</v>
      </c>
      <c r="D16" s="78">
        <f t="shared" si="2"/>
        <v>541</v>
      </c>
      <c r="E16" s="149">
        <v>541</v>
      </c>
      <c r="F16" s="149">
        <v>0</v>
      </c>
      <c r="G16" s="149">
        <v>0</v>
      </c>
      <c r="H16" s="149">
        <v>0</v>
      </c>
      <c r="I16" s="149">
        <v>0</v>
      </c>
      <c r="J16" s="150">
        <v>0</v>
      </c>
      <c r="K16" s="81">
        <f t="shared" si="3"/>
        <v>3</v>
      </c>
      <c r="L16" s="82">
        <f t="shared" si="4"/>
        <v>5.5762081784387352E-3</v>
      </c>
      <c r="M16" s="82" t="b">
        <f t="shared" si="5"/>
        <v>1</v>
      </c>
      <c r="N16" s="83" t="str">
        <f t="shared" si="6"/>
        <v>-</v>
      </c>
    </row>
    <row r="17" spans="1:14" x14ac:dyDescent="0.25">
      <c r="A17" s="84" t="s">
        <v>2</v>
      </c>
      <c r="B17" s="85">
        <f>SUM('P1_VH za uplynulá období_HČ'!E17)</f>
        <v>77.8</v>
      </c>
      <c r="C17" s="86">
        <v>82</v>
      </c>
      <c r="D17" s="78">
        <f t="shared" si="2"/>
        <v>85</v>
      </c>
      <c r="E17" s="149">
        <v>85</v>
      </c>
      <c r="F17" s="149">
        <v>0</v>
      </c>
      <c r="G17" s="149">
        <v>0</v>
      </c>
      <c r="H17" s="149">
        <v>0</v>
      </c>
      <c r="I17" s="149">
        <v>0</v>
      </c>
      <c r="J17" s="150">
        <v>0</v>
      </c>
      <c r="K17" s="81">
        <f t="shared" si="3"/>
        <v>3</v>
      </c>
      <c r="L17" s="82">
        <f t="shared" si="4"/>
        <v>3.6585365853658569E-2</v>
      </c>
      <c r="M17" s="82" t="b">
        <f t="shared" si="5"/>
        <v>1</v>
      </c>
      <c r="N17" s="83" t="str">
        <f>IF(M17=TRUE,"-",L17)</f>
        <v>-</v>
      </c>
    </row>
    <row r="18" spans="1:14" x14ac:dyDescent="0.25">
      <c r="A18" s="84" t="s">
        <v>3</v>
      </c>
      <c r="B18" s="85">
        <f>SUM('P1_VH za uplynulá období_HČ'!E18)</f>
        <v>17.16333333333333</v>
      </c>
      <c r="C18" s="86">
        <v>22</v>
      </c>
      <c r="D18" s="78">
        <f t="shared" si="2"/>
        <v>22</v>
      </c>
      <c r="E18" s="149">
        <v>22</v>
      </c>
      <c r="F18" s="149">
        <v>0</v>
      </c>
      <c r="G18" s="149">
        <v>0</v>
      </c>
      <c r="H18" s="149">
        <v>0</v>
      </c>
      <c r="I18" s="149">
        <v>0</v>
      </c>
      <c r="J18" s="150">
        <v>0</v>
      </c>
      <c r="K18" s="81">
        <f t="shared" si="3"/>
        <v>0</v>
      </c>
      <c r="L18" s="82">
        <f t="shared" si="4"/>
        <v>0</v>
      </c>
      <c r="M18" s="82" t="b">
        <f t="shared" si="5"/>
        <v>1</v>
      </c>
      <c r="N18" s="83" t="str">
        <f t="shared" si="6"/>
        <v>-</v>
      </c>
    </row>
    <row r="19" spans="1:14" x14ac:dyDescent="0.25">
      <c r="A19" s="88" t="s">
        <v>9</v>
      </c>
      <c r="B19" s="76">
        <f>SUM('P1_VH za uplynulá období_HČ'!E19)</f>
        <v>0</v>
      </c>
      <c r="C19" s="77">
        <v>0</v>
      </c>
      <c r="D19" s="78">
        <f t="shared" si="2"/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2">
        <v>0</v>
      </c>
      <c r="K19" s="107">
        <f t="shared" si="3"/>
        <v>0</v>
      </c>
      <c r="L19" s="108" t="e">
        <f t="shared" si="4"/>
        <v>#DIV/0!</v>
      </c>
      <c r="M19" s="108" t="e">
        <f t="shared" si="5"/>
        <v>#DIV/0!</v>
      </c>
      <c r="N19" s="138" t="e">
        <f t="shared" si="6"/>
        <v>#DIV/0!</v>
      </c>
    </row>
    <row r="20" spans="1:14" x14ac:dyDescent="0.25">
      <c r="A20" s="88" t="s">
        <v>10</v>
      </c>
      <c r="B20" s="76">
        <f>SUM('P1_VH za uplynulá období_HČ'!E20)</f>
        <v>0</v>
      </c>
      <c r="C20" s="77">
        <v>0</v>
      </c>
      <c r="D20" s="78">
        <f t="shared" si="2"/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2">
        <v>0</v>
      </c>
      <c r="K20" s="107">
        <f t="shared" si="3"/>
        <v>0</v>
      </c>
      <c r="L20" s="108" t="e">
        <f t="shared" si="4"/>
        <v>#DIV/0!</v>
      </c>
      <c r="M20" s="108" t="e">
        <f t="shared" si="5"/>
        <v>#DIV/0!</v>
      </c>
      <c r="N20" s="138" t="e">
        <f t="shared" si="6"/>
        <v>#DIV/0!</v>
      </c>
    </row>
    <row r="21" spans="1:14" x14ac:dyDescent="0.25">
      <c r="A21" s="88" t="s">
        <v>11</v>
      </c>
      <c r="B21" s="76">
        <f>SUM('P1_VH za uplynulá období_HČ'!E21)</f>
        <v>0</v>
      </c>
      <c r="C21" s="77">
        <v>0</v>
      </c>
      <c r="D21" s="78">
        <f t="shared" si="2"/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2">
        <v>0</v>
      </c>
      <c r="K21" s="107">
        <f t="shared" si="3"/>
        <v>0</v>
      </c>
      <c r="L21" s="108" t="e">
        <f t="shared" si="4"/>
        <v>#DIV/0!</v>
      </c>
      <c r="M21" s="108" t="e">
        <f t="shared" si="5"/>
        <v>#DIV/0!</v>
      </c>
      <c r="N21" s="138" t="e">
        <f t="shared" si="6"/>
        <v>#DIV/0!</v>
      </c>
    </row>
    <row r="22" spans="1:14" x14ac:dyDescent="0.25">
      <c r="A22" s="88" t="s">
        <v>12</v>
      </c>
      <c r="B22" s="76">
        <f>SUM('P1_VH za uplynulá období_HČ'!E22)</f>
        <v>0</v>
      </c>
      <c r="C22" s="77">
        <v>0</v>
      </c>
      <c r="D22" s="78">
        <f t="shared" si="2"/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2">
        <v>0</v>
      </c>
      <c r="K22" s="107">
        <f t="shared" si="3"/>
        <v>0</v>
      </c>
      <c r="L22" s="108" t="e">
        <f t="shared" si="4"/>
        <v>#DIV/0!</v>
      </c>
      <c r="M22" s="108" t="e">
        <f t="shared" si="5"/>
        <v>#DIV/0!</v>
      </c>
      <c r="N22" s="138" t="e">
        <f t="shared" si="6"/>
        <v>#DIV/0!</v>
      </c>
    </row>
    <row r="23" spans="1:14" x14ac:dyDescent="0.25">
      <c r="A23" s="88" t="s">
        <v>13</v>
      </c>
      <c r="B23" s="76">
        <f>SUM('P1_VH za uplynulá období_HČ'!E23)</f>
        <v>189.68333333333331</v>
      </c>
      <c r="C23" s="77">
        <f t="shared" ref="C23" si="9">SUM(C24:C27)</f>
        <v>90</v>
      </c>
      <c r="D23" s="78">
        <f t="shared" si="2"/>
        <v>87</v>
      </c>
      <c r="E23" s="89">
        <f t="shared" ref="E23:J23" si="10">SUM(E24:E27)</f>
        <v>87</v>
      </c>
      <c r="F23" s="89">
        <v>0</v>
      </c>
      <c r="G23" s="89">
        <f t="shared" si="10"/>
        <v>0</v>
      </c>
      <c r="H23" s="89">
        <f t="shared" si="10"/>
        <v>0</v>
      </c>
      <c r="I23" s="89">
        <f t="shared" si="10"/>
        <v>0</v>
      </c>
      <c r="J23" s="90">
        <f t="shared" si="10"/>
        <v>0</v>
      </c>
      <c r="K23" s="107">
        <f t="shared" si="3"/>
        <v>-3</v>
      </c>
      <c r="L23" s="108">
        <f t="shared" si="4"/>
        <v>-3.3333333333333326E-2</v>
      </c>
      <c r="M23" s="108" t="b">
        <f t="shared" si="5"/>
        <v>1</v>
      </c>
      <c r="N23" s="138" t="str">
        <f t="shared" si="6"/>
        <v>-</v>
      </c>
    </row>
    <row r="24" spans="1:14" x14ac:dyDescent="0.25">
      <c r="A24" s="84" t="s">
        <v>136</v>
      </c>
      <c r="B24" s="85">
        <f>SUM('P1_VH za uplynulá období_HČ'!E24)</f>
        <v>87.683333333333337</v>
      </c>
      <c r="C24" s="86">
        <v>60</v>
      </c>
      <c r="D24" s="78">
        <f t="shared" si="2"/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  <c r="J24" s="150">
        <v>0</v>
      </c>
      <c r="K24" s="81">
        <f t="shared" si="3"/>
        <v>-60</v>
      </c>
      <c r="L24" s="82">
        <f t="shared" si="4"/>
        <v>-1</v>
      </c>
      <c r="M24" s="82" t="b">
        <f t="shared" si="5"/>
        <v>0</v>
      </c>
      <c r="N24" s="83">
        <f t="shared" si="6"/>
        <v>-1</v>
      </c>
    </row>
    <row r="25" spans="1:14" x14ac:dyDescent="0.25">
      <c r="A25" s="84" t="s">
        <v>97</v>
      </c>
      <c r="B25" s="85">
        <f>SUM('P1_VH za uplynulá období_HČ'!E25)</f>
        <v>0</v>
      </c>
      <c r="C25" s="86">
        <v>0</v>
      </c>
      <c r="D25" s="78">
        <f t="shared" si="2"/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50">
        <v>0</v>
      </c>
      <c r="K25" s="81">
        <f t="shared" si="3"/>
        <v>0</v>
      </c>
      <c r="L25" s="82" t="e">
        <f t="shared" si="4"/>
        <v>#DIV/0!</v>
      </c>
      <c r="M25" s="82" t="e">
        <f t="shared" si="5"/>
        <v>#DIV/0!</v>
      </c>
      <c r="N25" s="83" t="e">
        <f t="shared" si="6"/>
        <v>#DIV/0!</v>
      </c>
    </row>
    <row r="26" spans="1:14" x14ac:dyDescent="0.25">
      <c r="A26" s="84" t="s">
        <v>137</v>
      </c>
      <c r="B26" s="85">
        <f>SUM('P1_VH za uplynulá období_HČ'!E26)</f>
        <v>22.02333333333333</v>
      </c>
      <c r="C26" s="86">
        <v>30</v>
      </c>
      <c r="D26" s="78">
        <f t="shared" si="2"/>
        <v>30</v>
      </c>
      <c r="E26" s="149">
        <v>30</v>
      </c>
      <c r="F26" s="149">
        <v>0</v>
      </c>
      <c r="G26" s="149">
        <v>0</v>
      </c>
      <c r="H26" s="149">
        <v>0</v>
      </c>
      <c r="I26" s="149">
        <v>0</v>
      </c>
      <c r="J26" s="150">
        <v>0</v>
      </c>
      <c r="K26" s="81">
        <f t="shared" si="3"/>
        <v>0</v>
      </c>
      <c r="L26" s="82">
        <f t="shared" si="4"/>
        <v>0</v>
      </c>
      <c r="M26" s="82" t="b">
        <f t="shared" si="5"/>
        <v>1</v>
      </c>
      <c r="N26" s="83" t="str">
        <f t="shared" si="6"/>
        <v>-</v>
      </c>
    </row>
    <row r="27" spans="1:14" x14ac:dyDescent="0.25">
      <c r="A27" s="84" t="s">
        <v>138</v>
      </c>
      <c r="B27" s="85">
        <f>SUM('P1_VH za uplynulá období_HČ'!E27)</f>
        <v>79.976666666666674</v>
      </c>
      <c r="C27" s="86">
        <v>0</v>
      </c>
      <c r="D27" s="78">
        <f t="shared" si="2"/>
        <v>57</v>
      </c>
      <c r="E27" s="149">
        <v>57</v>
      </c>
      <c r="F27" s="149">
        <v>0</v>
      </c>
      <c r="G27" s="149">
        <v>0</v>
      </c>
      <c r="H27" s="149">
        <v>0</v>
      </c>
      <c r="I27" s="149">
        <v>0</v>
      </c>
      <c r="J27" s="150">
        <v>0</v>
      </c>
      <c r="K27" s="81">
        <f t="shared" si="3"/>
        <v>57</v>
      </c>
      <c r="L27" s="82" t="e">
        <f t="shared" si="4"/>
        <v>#DIV/0!</v>
      </c>
      <c r="M27" s="82" t="e">
        <f t="shared" si="5"/>
        <v>#DIV/0!</v>
      </c>
      <c r="N27" s="83" t="e">
        <f t="shared" si="6"/>
        <v>#DIV/0!</v>
      </c>
    </row>
    <row r="28" spans="1:14" x14ac:dyDescent="0.25">
      <c r="A28" s="88" t="s">
        <v>14</v>
      </c>
      <c r="B28" s="76">
        <f>SUM('P1_VH za uplynulá období_HČ'!E28)</f>
        <v>1.7599999999999998</v>
      </c>
      <c r="C28" s="77">
        <v>2</v>
      </c>
      <c r="D28" s="78">
        <f t="shared" si="2"/>
        <v>2</v>
      </c>
      <c r="E28" s="151">
        <v>0</v>
      </c>
      <c r="F28" s="151">
        <v>0</v>
      </c>
      <c r="G28" s="151">
        <v>0</v>
      </c>
      <c r="H28" s="151">
        <v>0</v>
      </c>
      <c r="I28" s="151">
        <v>2</v>
      </c>
      <c r="J28" s="152">
        <v>0</v>
      </c>
      <c r="K28" s="107">
        <f t="shared" si="3"/>
        <v>0</v>
      </c>
      <c r="L28" s="108">
        <f t="shared" si="4"/>
        <v>0</v>
      </c>
      <c r="M28" s="108" t="b">
        <f t="shared" si="5"/>
        <v>1</v>
      </c>
      <c r="N28" s="138" t="str">
        <f t="shared" si="6"/>
        <v>-</v>
      </c>
    </row>
    <row r="29" spans="1:14" x14ac:dyDescent="0.25">
      <c r="A29" s="88" t="s">
        <v>15</v>
      </c>
      <c r="B29" s="76">
        <f>SUM('P1_VH za uplynulá období_HČ'!E29)</f>
        <v>0</v>
      </c>
      <c r="C29" s="77">
        <v>0</v>
      </c>
      <c r="D29" s="78">
        <f t="shared" si="2"/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2">
        <v>0</v>
      </c>
      <c r="K29" s="107">
        <f t="shared" si="3"/>
        <v>0</v>
      </c>
      <c r="L29" s="108" t="e">
        <f t="shared" si="4"/>
        <v>#DIV/0!</v>
      </c>
      <c r="M29" s="108" t="e">
        <f t="shared" si="5"/>
        <v>#DIV/0!</v>
      </c>
      <c r="N29" s="138" t="e">
        <f t="shared" si="6"/>
        <v>#DIV/0!</v>
      </c>
    </row>
    <row r="30" spans="1:14" x14ac:dyDescent="0.25">
      <c r="A30" s="88" t="s">
        <v>16</v>
      </c>
      <c r="B30" s="76">
        <f>SUM('P1_VH za uplynulá období_HČ'!E30)</f>
        <v>0</v>
      </c>
      <c r="C30" s="77">
        <v>0</v>
      </c>
      <c r="D30" s="78">
        <f t="shared" si="2"/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2">
        <v>0</v>
      </c>
      <c r="K30" s="107">
        <f t="shared" si="3"/>
        <v>0</v>
      </c>
      <c r="L30" s="108" t="e">
        <f t="shared" si="4"/>
        <v>#DIV/0!</v>
      </c>
      <c r="M30" s="108" t="e">
        <f t="shared" si="5"/>
        <v>#DIV/0!</v>
      </c>
      <c r="N30" s="138" t="e">
        <f t="shared" si="6"/>
        <v>#DIV/0!</v>
      </c>
    </row>
    <row r="31" spans="1:14" x14ac:dyDescent="0.25">
      <c r="A31" s="88" t="s">
        <v>17</v>
      </c>
      <c r="B31" s="76">
        <f>SUM('P1_VH za uplynulá období_HČ'!E31)</f>
        <v>280.30666666666667</v>
      </c>
      <c r="C31" s="77">
        <f t="shared" ref="C31" si="11">SUM(C32:C42)</f>
        <v>370.06</v>
      </c>
      <c r="D31" s="78">
        <f t="shared" si="2"/>
        <v>275.8</v>
      </c>
      <c r="E31" s="89">
        <f t="shared" ref="E31:J31" si="12">SUM(E32:E42)</f>
        <v>15</v>
      </c>
      <c r="F31" s="89">
        <f t="shared" si="12"/>
        <v>0</v>
      </c>
      <c r="G31" s="89">
        <f t="shared" si="12"/>
        <v>0</v>
      </c>
      <c r="H31" s="89">
        <f t="shared" si="12"/>
        <v>0</v>
      </c>
      <c r="I31" s="89">
        <f t="shared" si="12"/>
        <v>256.8</v>
      </c>
      <c r="J31" s="90">
        <f t="shared" si="12"/>
        <v>4</v>
      </c>
      <c r="K31" s="107">
        <f t="shared" si="3"/>
        <v>-94.259999999999991</v>
      </c>
      <c r="L31" s="108">
        <f t="shared" si="4"/>
        <v>-0.25471545154839748</v>
      </c>
      <c r="M31" s="108" t="b">
        <f t="shared" si="5"/>
        <v>0</v>
      </c>
      <c r="N31" s="138">
        <f t="shared" si="6"/>
        <v>-0.25471545154839748</v>
      </c>
    </row>
    <row r="32" spans="1:14" x14ac:dyDescent="0.25">
      <c r="A32" s="84" t="s">
        <v>48</v>
      </c>
      <c r="B32" s="85">
        <f>SUM('P1_VH za uplynulá období_HČ'!E32)</f>
        <v>65.016666666666666</v>
      </c>
      <c r="C32" s="86">
        <v>80</v>
      </c>
      <c r="D32" s="78">
        <f t="shared" si="2"/>
        <v>74</v>
      </c>
      <c r="E32" s="149">
        <v>0</v>
      </c>
      <c r="F32" s="149">
        <v>0</v>
      </c>
      <c r="G32" s="149">
        <v>0</v>
      </c>
      <c r="H32" s="149">
        <v>0</v>
      </c>
      <c r="I32" s="149">
        <v>70</v>
      </c>
      <c r="J32" s="150">
        <v>4</v>
      </c>
      <c r="K32" s="81">
        <f t="shared" si="3"/>
        <v>-6</v>
      </c>
      <c r="L32" s="82">
        <f t="shared" si="4"/>
        <v>-7.4999999999999956E-2</v>
      </c>
      <c r="M32" s="82" t="b">
        <f t="shared" si="5"/>
        <v>1</v>
      </c>
      <c r="N32" s="83" t="str">
        <f t="shared" si="6"/>
        <v>-</v>
      </c>
    </row>
    <row r="33" spans="1:14" x14ac:dyDescent="0.25">
      <c r="A33" s="84" t="s">
        <v>49</v>
      </c>
      <c r="B33" s="85">
        <f>SUM('P1_VH za uplynulá období_HČ'!E33)</f>
        <v>17.283333333333331</v>
      </c>
      <c r="C33" s="86">
        <v>18</v>
      </c>
      <c r="D33" s="78">
        <f t="shared" si="2"/>
        <v>18</v>
      </c>
      <c r="E33" s="149">
        <v>0</v>
      </c>
      <c r="F33" s="149">
        <v>0</v>
      </c>
      <c r="G33" s="149">
        <v>0</v>
      </c>
      <c r="H33" s="149">
        <v>0</v>
      </c>
      <c r="I33" s="149">
        <v>18</v>
      </c>
      <c r="J33" s="150">
        <v>0</v>
      </c>
      <c r="K33" s="81">
        <f t="shared" si="3"/>
        <v>0</v>
      </c>
      <c r="L33" s="82">
        <f t="shared" si="4"/>
        <v>0</v>
      </c>
      <c r="M33" s="82" t="b">
        <f t="shared" si="5"/>
        <v>1</v>
      </c>
      <c r="N33" s="83" t="str">
        <f t="shared" si="6"/>
        <v>-</v>
      </c>
    </row>
    <row r="34" spans="1:14" x14ac:dyDescent="0.25">
      <c r="A34" s="84" t="s">
        <v>139</v>
      </c>
      <c r="B34" s="85">
        <f>SUM('P1_VH za uplynulá období_HČ'!E34)</f>
        <v>28.84</v>
      </c>
      <c r="C34" s="86">
        <v>25</v>
      </c>
      <c r="D34" s="78">
        <f t="shared" si="2"/>
        <v>16</v>
      </c>
      <c r="E34" s="149">
        <v>0</v>
      </c>
      <c r="F34" s="149">
        <v>0</v>
      </c>
      <c r="G34" s="149">
        <v>0</v>
      </c>
      <c r="H34" s="149">
        <v>0</v>
      </c>
      <c r="I34" s="149">
        <v>16</v>
      </c>
      <c r="J34" s="150">
        <v>0</v>
      </c>
      <c r="K34" s="81">
        <f t="shared" si="3"/>
        <v>-9</v>
      </c>
      <c r="L34" s="82">
        <f t="shared" si="4"/>
        <v>-0.36</v>
      </c>
      <c r="M34" s="82" t="b">
        <f t="shared" si="5"/>
        <v>0</v>
      </c>
      <c r="N34" s="83">
        <f t="shared" si="6"/>
        <v>-0.36</v>
      </c>
    </row>
    <row r="35" spans="1:14" x14ac:dyDescent="0.25">
      <c r="A35" s="84" t="s">
        <v>50</v>
      </c>
      <c r="B35" s="85">
        <f>SUM('P1_VH za uplynulá období_HČ'!E35)</f>
        <v>5.2700000000000005</v>
      </c>
      <c r="C35" s="86">
        <v>10</v>
      </c>
      <c r="D35" s="78">
        <f t="shared" si="2"/>
        <v>10</v>
      </c>
      <c r="E35" s="149">
        <v>0</v>
      </c>
      <c r="F35" s="149">
        <v>0</v>
      </c>
      <c r="G35" s="149">
        <v>0</v>
      </c>
      <c r="H35" s="149">
        <v>0</v>
      </c>
      <c r="I35" s="149">
        <v>10</v>
      </c>
      <c r="J35" s="150">
        <v>0</v>
      </c>
      <c r="K35" s="81">
        <f t="shared" si="3"/>
        <v>0</v>
      </c>
      <c r="L35" s="82">
        <f t="shared" si="4"/>
        <v>0</v>
      </c>
      <c r="M35" s="82" t="b">
        <f t="shared" si="5"/>
        <v>1</v>
      </c>
      <c r="N35" s="83" t="str">
        <f t="shared" si="6"/>
        <v>-</v>
      </c>
    </row>
    <row r="36" spans="1:14" x14ac:dyDescent="0.25">
      <c r="A36" s="84" t="s">
        <v>51</v>
      </c>
      <c r="B36" s="85">
        <f>SUM('P1_VH za uplynulá období_HČ'!E36)</f>
        <v>0</v>
      </c>
      <c r="C36" s="86">
        <v>0</v>
      </c>
      <c r="D36" s="78">
        <f t="shared" si="2"/>
        <v>0</v>
      </c>
      <c r="E36" s="149">
        <v>0</v>
      </c>
      <c r="F36" s="149">
        <v>0</v>
      </c>
      <c r="G36" s="149">
        <v>0</v>
      </c>
      <c r="H36" s="149">
        <v>0</v>
      </c>
      <c r="I36" s="149">
        <v>0</v>
      </c>
      <c r="J36" s="150">
        <v>0</v>
      </c>
      <c r="K36" s="81">
        <f t="shared" si="3"/>
        <v>0</v>
      </c>
      <c r="L36" s="82" t="e">
        <f t="shared" si="4"/>
        <v>#DIV/0!</v>
      </c>
      <c r="M36" s="82" t="e">
        <f t="shared" si="5"/>
        <v>#DIV/0!</v>
      </c>
      <c r="N36" s="83" t="e">
        <f t="shared" si="6"/>
        <v>#DIV/0!</v>
      </c>
    </row>
    <row r="37" spans="1:14" x14ac:dyDescent="0.25">
      <c r="A37" s="84" t="s">
        <v>52</v>
      </c>
      <c r="B37" s="85">
        <f>SUM('P1_VH za uplynulá období_HČ'!E37)</f>
        <v>14.826666666666666</v>
      </c>
      <c r="C37" s="86">
        <v>14.8</v>
      </c>
      <c r="D37" s="78">
        <f t="shared" si="2"/>
        <v>14.8</v>
      </c>
      <c r="E37" s="149">
        <v>0</v>
      </c>
      <c r="F37" s="149">
        <v>0</v>
      </c>
      <c r="G37" s="149">
        <v>0</v>
      </c>
      <c r="H37" s="149">
        <v>0</v>
      </c>
      <c r="I37" s="149">
        <v>14.8</v>
      </c>
      <c r="J37" s="150">
        <v>0</v>
      </c>
      <c r="K37" s="81">
        <f t="shared" si="3"/>
        <v>0</v>
      </c>
      <c r="L37" s="82">
        <f t="shared" si="4"/>
        <v>0</v>
      </c>
      <c r="M37" s="82" t="b">
        <f t="shared" si="5"/>
        <v>1</v>
      </c>
      <c r="N37" s="83" t="str">
        <f t="shared" si="6"/>
        <v>-</v>
      </c>
    </row>
    <row r="38" spans="1:14" x14ac:dyDescent="0.25">
      <c r="A38" s="84" t="s">
        <v>53</v>
      </c>
      <c r="B38" s="85">
        <f>SUM('P1_VH za uplynulá období_HČ'!E38)</f>
        <v>29.22666666666667</v>
      </c>
      <c r="C38" s="86">
        <v>32</v>
      </c>
      <c r="D38" s="78">
        <f t="shared" si="2"/>
        <v>32</v>
      </c>
      <c r="E38" s="149">
        <v>0</v>
      </c>
      <c r="F38" s="149">
        <v>0</v>
      </c>
      <c r="G38" s="149">
        <v>0</v>
      </c>
      <c r="H38" s="149">
        <v>0</v>
      </c>
      <c r="I38" s="149">
        <v>32</v>
      </c>
      <c r="J38" s="150">
        <v>0</v>
      </c>
      <c r="K38" s="81">
        <f t="shared" si="3"/>
        <v>0</v>
      </c>
      <c r="L38" s="82">
        <f t="shared" si="4"/>
        <v>0</v>
      </c>
      <c r="M38" s="82" t="b">
        <f t="shared" si="5"/>
        <v>1</v>
      </c>
      <c r="N38" s="83" t="str">
        <f t="shared" si="6"/>
        <v>-</v>
      </c>
    </row>
    <row r="39" spans="1:14" x14ac:dyDescent="0.25">
      <c r="A39" s="84" t="s">
        <v>54</v>
      </c>
      <c r="B39" s="85">
        <f>SUM('P1_VH za uplynulá období_HČ'!E39)</f>
        <v>41</v>
      </c>
      <c r="C39" s="86">
        <v>41</v>
      </c>
      <c r="D39" s="78">
        <f t="shared" si="2"/>
        <v>41</v>
      </c>
      <c r="E39" s="149">
        <v>0</v>
      </c>
      <c r="F39" s="149">
        <v>0</v>
      </c>
      <c r="G39" s="149">
        <v>0</v>
      </c>
      <c r="H39" s="149">
        <v>0</v>
      </c>
      <c r="I39" s="149">
        <v>41</v>
      </c>
      <c r="J39" s="150">
        <v>0</v>
      </c>
      <c r="K39" s="81">
        <f t="shared" si="3"/>
        <v>0</v>
      </c>
      <c r="L39" s="82">
        <f t="shared" si="4"/>
        <v>0</v>
      </c>
      <c r="M39" s="82" t="b">
        <f t="shared" si="5"/>
        <v>1</v>
      </c>
      <c r="N39" s="83" t="str">
        <f t="shared" si="6"/>
        <v>-</v>
      </c>
    </row>
    <row r="40" spans="1:14" x14ac:dyDescent="0.25">
      <c r="A40" s="84" t="s">
        <v>140</v>
      </c>
      <c r="B40" s="85">
        <f>SUM('P1_VH za uplynulá období_HČ'!E40)</f>
        <v>0</v>
      </c>
      <c r="C40" s="86">
        <v>0</v>
      </c>
      <c r="D40" s="78">
        <f t="shared" si="2"/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50">
        <v>0</v>
      </c>
      <c r="K40" s="81">
        <f t="shared" si="3"/>
        <v>0</v>
      </c>
      <c r="L40" s="82" t="e">
        <f t="shared" si="4"/>
        <v>#DIV/0!</v>
      </c>
      <c r="M40" s="82" t="e">
        <f t="shared" si="5"/>
        <v>#DIV/0!</v>
      </c>
      <c r="N40" s="83" t="e">
        <f t="shared" si="6"/>
        <v>#DIV/0!</v>
      </c>
    </row>
    <row r="41" spans="1:14" x14ac:dyDescent="0.25">
      <c r="A41" s="84" t="s">
        <v>141</v>
      </c>
      <c r="B41" s="85">
        <f>SUM('P1_VH za uplynulá období_HČ'!E41)</f>
        <v>17.423333333333332</v>
      </c>
      <c r="C41" s="86">
        <v>73.260000000000005</v>
      </c>
      <c r="D41" s="78">
        <f t="shared" si="2"/>
        <v>15</v>
      </c>
      <c r="E41" s="149">
        <v>15</v>
      </c>
      <c r="F41" s="149">
        <v>0</v>
      </c>
      <c r="G41" s="149">
        <v>0</v>
      </c>
      <c r="H41" s="149">
        <v>0</v>
      </c>
      <c r="I41" s="149">
        <v>0</v>
      </c>
      <c r="J41" s="150">
        <v>0</v>
      </c>
      <c r="K41" s="81">
        <f t="shared" si="3"/>
        <v>-58.260000000000005</v>
      </c>
      <c r="L41" s="82">
        <f t="shared" si="4"/>
        <v>-0.79524979524979522</v>
      </c>
      <c r="M41" s="82" t="b">
        <f t="shared" si="5"/>
        <v>0</v>
      </c>
      <c r="N41" s="83">
        <f t="shared" si="6"/>
        <v>-0.79524979524979522</v>
      </c>
    </row>
    <row r="42" spans="1:14" x14ac:dyDescent="0.25">
      <c r="A42" s="84" t="s">
        <v>87</v>
      </c>
      <c r="B42" s="85">
        <f>SUM('P1_VH za uplynulá období_HČ'!E42)</f>
        <v>61.419999999999995</v>
      </c>
      <c r="C42" s="86">
        <v>76</v>
      </c>
      <c r="D42" s="78">
        <f t="shared" si="2"/>
        <v>55</v>
      </c>
      <c r="E42" s="149">
        <v>0</v>
      </c>
      <c r="F42" s="149">
        <v>0</v>
      </c>
      <c r="G42" s="149">
        <v>0</v>
      </c>
      <c r="H42" s="149">
        <v>0</v>
      </c>
      <c r="I42" s="149">
        <v>55</v>
      </c>
      <c r="J42" s="150">
        <v>0</v>
      </c>
      <c r="K42" s="81">
        <f t="shared" si="3"/>
        <v>-21</v>
      </c>
      <c r="L42" s="82">
        <f t="shared" si="4"/>
        <v>-0.27631578947368418</v>
      </c>
      <c r="M42" s="82" t="b">
        <f t="shared" si="5"/>
        <v>0</v>
      </c>
      <c r="N42" s="83">
        <f t="shared" si="6"/>
        <v>-0.27631578947368418</v>
      </c>
    </row>
    <row r="43" spans="1:14" x14ac:dyDescent="0.25">
      <c r="A43" s="88" t="s">
        <v>18</v>
      </c>
      <c r="B43" s="76">
        <f>SUM('P1_VH za uplynulá období_HČ'!E43)</f>
        <v>6253.6366666666663</v>
      </c>
      <c r="C43" s="77">
        <f t="shared" ref="C43" si="13">SUM(C44:C46)</f>
        <v>7818.83</v>
      </c>
      <c r="D43" s="78">
        <f t="shared" si="2"/>
        <v>8463.4040000000005</v>
      </c>
      <c r="E43" s="89">
        <f t="shared" ref="E43:J43" si="14">SUM(E44:E46)</f>
        <v>0</v>
      </c>
      <c r="F43" s="89">
        <f t="shared" si="14"/>
        <v>0</v>
      </c>
      <c r="G43" s="89">
        <f t="shared" si="14"/>
        <v>0</v>
      </c>
      <c r="H43" s="89">
        <f t="shared" si="14"/>
        <v>8463.4040000000005</v>
      </c>
      <c r="I43" s="89">
        <f t="shared" si="14"/>
        <v>0</v>
      </c>
      <c r="J43" s="90">
        <f t="shared" si="14"/>
        <v>0</v>
      </c>
      <c r="K43" s="107">
        <f t="shared" si="3"/>
        <v>644.57400000000052</v>
      </c>
      <c r="L43" s="82">
        <f t="shared" si="4"/>
        <v>8.2438676886439577E-2</v>
      </c>
      <c r="M43" s="82" t="b">
        <f t="shared" si="5"/>
        <v>1</v>
      </c>
      <c r="N43" s="138" t="str">
        <f t="shared" si="6"/>
        <v>-</v>
      </c>
    </row>
    <row r="44" spans="1:14" x14ac:dyDescent="0.25">
      <c r="A44" s="84" t="s">
        <v>99</v>
      </c>
      <c r="B44" s="85">
        <f>SUM('P1_VH za uplynulá období_HČ'!E44)</f>
        <v>6184.3166666666666</v>
      </c>
      <c r="C44" s="86">
        <v>7685.33</v>
      </c>
      <c r="D44" s="78">
        <f t="shared" si="2"/>
        <v>8424.4040000000005</v>
      </c>
      <c r="E44" s="149">
        <v>0</v>
      </c>
      <c r="F44" s="149">
        <v>0</v>
      </c>
      <c r="G44" s="149">
        <v>0</v>
      </c>
      <c r="H44" s="149">
        <v>8424.4040000000005</v>
      </c>
      <c r="I44" s="149">
        <v>0</v>
      </c>
      <c r="J44" s="150">
        <v>0</v>
      </c>
      <c r="K44" s="81">
        <f t="shared" si="3"/>
        <v>739.07400000000052</v>
      </c>
      <c r="L44" s="82">
        <f t="shared" si="4"/>
        <v>9.6166852952313198E-2</v>
      </c>
      <c r="M44" s="82" t="b">
        <f t="shared" si="5"/>
        <v>1</v>
      </c>
      <c r="N44" s="83" t="str">
        <f t="shared" si="6"/>
        <v>-</v>
      </c>
    </row>
    <row r="45" spans="1:14" x14ac:dyDescent="0.25">
      <c r="A45" s="272" t="s">
        <v>181</v>
      </c>
      <c r="B45" s="85">
        <f>SUM('P1_VH za uplynulá období_HČ'!E45)</f>
        <v>69.320000000000007</v>
      </c>
      <c r="C45" s="86">
        <v>117</v>
      </c>
      <c r="D45" s="78">
        <f t="shared" ref="D45" si="15">SUM(E45:J45)</f>
        <v>39</v>
      </c>
      <c r="E45" s="149">
        <v>0</v>
      </c>
      <c r="F45" s="149">
        <v>0</v>
      </c>
      <c r="G45" s="149">
        <v>0</v>
      </c>
      <c r="H45" s="149">
        <v>39</v>
      </c>
      <c r="I45" s="149">
        <v>0</v>
      </c>
      <c r="J45" s="150">
        <v>0</v>
      </c>
      <c r="K45" s="81">
        <f t="shared" ref="K45" si="16">SUM(D45-C45)</f>
        <v>-78</v>
      </c>
      <c r="L45" s="82">
        <f t="shared" ref="L45" si="17">SUM(D45/C45)-1</f>
        <v>-0.66666666666666674</v>
      </c>
      <c r="M45" s="82" t="b">
        <f t="shared" ref="M45" si="18">AND(ABS((SUM(D45/C45)-1))&gt;-0.09999,(ABS((SUM(D45/C45)-1)))&lt;0.09999)</f>
        <v>0</v>
      </c>
      <c r="N45" s="83">
        <f t="shared" ref="N45" si="19">IF(M45=TRUE,"-",L45)</f>
        <v>-0.66666666666666674</v>
      </c>
    </row>
    <row r="46" spans="1:14" x14ac:dyDescent="0.25">
      <c r="A46" s="272" t="s">
        <v>182</v>
      </c>
      <c r="B46" s="85">
        <f>SUM('P1_VH za uplynulá období_HČ'!E46)</f>
        <v>0</v>
      </c>
      <c r="C46" s="86">
        <v>16.5</v>
      </c>
      <c r="D46" s="78">
        <f t="shared" si="2"/>
        <v>0</v>
      </c>
      <c r="E46" s="149">
        <v>0</v>
      </c>
      <c r="F46" s="149">
        <v>0</v>
      </c>
      <c r="G46" s="149">
        <v>0</v>
      </c>
      <c r="H46" s="149">
        <v>0</v>
      </c>
      <c r="I46" s="149">
        <v>0</v>
      </c>
      <c r="J46" s="150">
        <v>0</v>
      </c>
      <c r="K46" s="81">
        <f t="shared" si="3"/>
        <v>-16.5</v>
      </c>
      <c r="L46" s="82">
        <f t="shared" si="4"/>
        <v>-1</v>
      </c>
      <c r="M46" s="82" t="b">
        <f t="shared" si="5"/>
        <v>0</v>
      </c>
      <c r="N46" s="83">
        <f t="shared" si="6"/>
        <v>-1</v>
      </c>
    </row>
    <row r="47" spans="1:14" x14ac:dyDescent="0.25">
      <c r="A47" s="88" t="s">
        <v>19</v>
      </c>
      <c r="B47" s="76">
        <f>SUM('P1_VH za uplynulá období_HČ'!E47)</f>
        <v>2088.67</v>
      </c>
      <c r="C47" s="77">
        <v>2661.29</v>
      </c>
      <c r="D47" s="78">
        <f t="shared" si="2"/>
        <v>2913.1439999999998</v>
      </c>
      <c r="E47" s="151">
        <v>0</v>
      </c>
      <c r="F47" s="151">
        <v>0</v>
      </c>
      <c r="G47" s="151">
        <v>0</v>
      </c>
      <c r="H47" s="151">
        <v>2913.1439999999998</v>
      </c>
      <c r="I47" s="151">
        <v>0</v>
      </c>
      <c r="J47" s="152">
        <v>0</v>
      </c>
      <c r="K47" s="107">
        <f t="shared" si="3"/>
        <v>251.85399999999981</v>
      </c>
      <c r="L47" s="108">
        <f t="shared" si="4"/>
        <v>9.4636059955885976E-2</v>
      </c>
      <c r="M47" s="108" t="b">
        <f t="shared" si="5"/>
        <v>1</v>
      </c>
      <c r="N47" s="138" t="str">
        <f t="shared" si="6"/>
        <v>-</v>
      </c>
    </row>
    <row r="48" spans="1:14" x14ac:dyDescent="0.25">
      <c r="A48" s="88" t="s">
        <v>20</v>
      </c>
      <c r="B48" s="76">
        <f>SUM('P1_VH za uplynulá období_HČ'!E48)</f>
        <v>25.316666666666666</v>
      </c>
      <c r="C48" s="77">
        <v>24.25</v>
      </c>
      <c r="D48" s="78">
        <f t="shared" si="2"/>
        <v>27</v>
      </c>
      <c r="E48" s="151">
        <v>0</v>
      </c>
      <c r="F48" s="151">
        <v>0</v>
      </c>
      <c r="G48" s="151">
        <v>0</v>
      </c>
      <c r="H48" s="151">
        <v>27</v>
      </c>
      <c r="I48" s="151">
        <v>0</v>
      </c>
      <c r="J48" s="152">
        <v>0</v>
      </c>
      <c r="K48" s="107">
        <f t="shared" si="3"/>
        <v>2.75</v>
      </c>
      <c r="L48" s="108">
        <f t="shared" si="4"/>
        <v>0.11340206185567014</v>
      </c>
      <c r="M48" s="108" t="b">
        <f t="shared" si="5"/>
        <v>0</v>
      </c>
      <c r="N48" s="138">
        <f t="shared" si="6"/>
        <v>0.11340206185567014</v>
      </c>
    </row>
    <row r="49" spans="1:14" x14ac:dyDescent="0.25">
      <c r="A49" s="88" t="s">
        <v>21</v>
      </c>
      <c r="B49" s="76">
        <f>SUM('P1_VH za uplynulá období_HČ'!E49)</f>
        <v>125.86000000000001</v>
      </c>
      <c r="C49" s="77">
        <f>SUM(C50:C51)</f>
        <v>157.91</v>
      </c>
      <c r="D49" s="78">
        <f t="shared" si="2"/>
        <v>170.78500000000003</v>
      </c>
      <c r="E49" s="89">
        <f t="shared" ref="E49:J49" si="20">SUM(E50:E51)</f>
        <v>0</v>
      </c>
      <c r="F49" s="89">
        <f t="shared" si="20"/>
        <v>0</v>
      </c>
      <c r="G49" s="89">
        <f t="shared" si="20"/>
        <v>0</v>
      </c>
      <c r="H49" s="89">
        <f t="shared" si="20"/>
        <v>170.78500000000003</v>
      </c>
      <c r="I49" s="89">
        <f t="shared" si="20"/>
        <v>0</v>
      </c>
      <c r="J49" s="90">
        <f t="shared" si="20"/>
        <v>0</v>
      </c>
      <c r="K49" s="107">
        <f t="shared" si="3"/>
        <v>12.875000000000028</v>
      </c>
      <c r="L49" s="108">
        <f t="shared" si="4"/>
        <v>8.1533785067443576E-2</v>
      </c>
      <c r="M49" s="108" t="b">
        <f t="shared" si="5"/>
        <v>1</v>
      </c>
      <c r="N49" s="138" t="str">
        <f t="shared" si="6"/>
        <v>-</v>
      </c>
    </row>
    <row r="50" spans="1:14" x14ac:dyDescent="0.25">
      <c r="A50" s="84" t="s">
        <v>100</v>
      </c>
      <c r="B50" s="85">
        <f>SUM('P1_VH za uplynulá období_HČ'!E50)</f>
        <v>114.44</v>
      </c>
      <c r="C50" s="86">
        <v>154.91</v>
      </c>
      <c r="D50" s="78">
        <f t="shared" si="2"/>
        <v>168.48500000000001</v>
      </c>
      <c r="E50" s="149">
        <v>0</v>
      </c>
      <c r="F50" s="149">
        <v>0</v>
      </c>
      <c r="G50" s="149">
        <v>0</v>
      </c>
      <c r="H50" s="149">
        <v>168.48500000000001</v>
      </c>
      <c r="I50" s="149">
        <v>0</v>
      </c>
      <c r="J50" s="150">
        <v>0</v>
      </c>
      <c r="K50" s="81">
        <f t="shared" si="3"/>
        <v>13.575000000000017</v>
      </c>
      <c r="L50" s="82">
        <f t="shared" si="4"/>
        <v>8.7631527983990765E-2</v>
      </c>
      <c r="M50" s="82" t="b">
        <f t="shared" si="5"/>
        <v>1</v>
      </c>
      <c r="N50" s="83" t="str">
        <f t="shared" si="6"/>
        <v>-</v>
      </c>
    </row>
    <row r="51" spans="1:14" x14ac:dyDescent="0.25">
      <c r="A51" s="84" t="s">
        <v>89</v>
      </c>
      <c r="B51" s="85">
        <f>SUM('P1_VH za uplynulá období_HČ'!E51)</f>
        <v>11.420000000000002</v>
      </c>
      <c r="C51" s="86">
        <v>3</v>
      </c>
      <c r="D51" s="78">
        <f t="shared" si="2"/>
        <v>2.2999999999999998</v>
      </c>
      <c r="E51" s="149">
        <v>0</v>
      </c>
      <c r="F51" s="149">
        <v>0</v>
      </c>
      <c r="G51" s="149">
        <v>0</v>
      </c>
      <c r="H51" s="149">
        <v>2.2999999999999998</v>
      </c>
      <c r="I51" s="149">
        <v>0</v>
      </c>
      <c r="J51" s="150">
        <v>0</v>
      </c>
      <c r="K51" s="81">
        <f t="shared" si="3"/>
        <v>-0.70000000000000018</v>
      </c>
      <c r="L51" s="82">
        <f t="shared" si="4"/>
        <v>-0.23333333333333339</v>
      </c>
      <c r="M51" s="82" t="b">
        <f t="shared" si="5"/>
        <v>0</v>
      </c>
      <c r="N51" s="83">
        <f t="shared" si="6"/>
        <v>-0.23333333333333339</v>
      </c>
    </row>
    <row r="52" spans="1:14" x14ac:dyDescent="0.25">
      <c r="A52" s="88" t="s">
        <v>22</v>
      </c>
      <c r="B52" s="76">
        <f>SUM('P1_VH za uplynulá období_HČ'!E52)</f>
        <v>0</v>
      </c>
      <c r="C52" s="77">
        <v>0</v>
      </c>
      <c r="D52" s="78">
        <f t="shared" si="2"/>
        <v>0</v>
      </c>
      <c r="E52" s="151">
        <v>0</v>
      </c>
      <c r="F52" s="151">
        <v>0</v>
      </c>
      <c r="G52" s="151">
        <v>0</v>
      </c>
      <c r="H52" s="151">
        <v>0</v>
      </c>
      <c r="I52" s="151">
        <v>0</v>
      </c>
      <c r="J52" s="152">
        <v>0</v>
      </c>
      <c r="K52" s="107">
        <f t="shared" si="3"/>
        <v>0</v>
      </c>
      <c r="L52" s="108" t="e">
        <f t="shared" si="4"/>
        <v>#DIV/0!</v>
      </c>
      <c r="M52" s="108" t="e">
        <f t="shared" si="5"/>
        <v>#DIV/0!</v>
      </c>
      <c r="N52" s="138" t="e">
        <f t="shared" si="6"/>
        <v>#DIV/0!</v>
      </c>
    </row>
    <row r="53" spans="1:14" x14ac:dyDescent="0.25">
      <c r="A53" s="88" t="s">
        <v>23</v>
      </c>
      <c r="B53" s="76">
        <f>SUM('P1_VH za uplynulá období_HČ'!E53)</f>
        <v>0</v>
      </c>
      <c r="C53" s="77">
        <v>0</v>
      </c>
      <c r="D53" s="78">
        <f t="shared" si="2"/>
        <v>0</v>
      </c>
      <c r="E53" s="151">
        <v>0</v>
      </c>
      <c r="F53" s="151">
        <v>0</v>
      </c>
      <c r="G53" s="151">
        <v>0</v>
      </c>
      <c r="H53" s="151">
        <v>0</v>
      </c>
      <c r="I53" s="151">
        <v>0</v>
      </c>
      <c r="J53" s="152">
        <v>0</v>
      </c>
      <c r="K53" s="107">
        <f t="shared" si="3"/>
        <v>0</v>
      </c>
      <c r="L53" s="108" t="e">
        <f t="shared" si="4"/>
        <v>#DIV/0!</v>
      </c>
      <c r="M53" s="108" t="e">
        <f t="shared" si="5"/>
        <v>#DIV/0!</v>
      </c>
      <c r="N53" s="138" t="e">
        <f t="shared" si="6"/>
        <v>#DIV/0!</v>
      </c>
    </row>
    <row r="54" spans="1:14" x14ac:dyDescent="0.25">
      <c r="A54" s="88" t="s">
        <v>24</v>
      </c>
      <c r="B54" s="76">
        <f>SUM('P1_VH za uplynulá období_HČ'!E54)</f>
        <v>0</v>
      </c>
      <c r="C54" s="77">
        <v>0</v>
      </c>
      <c r="D54" s="78">
        <f t="shared" si="2"/>
        <v>0</v>
      </c>
      <c r="E54" s="151">
        <v>0</v>
      </c>
      <c r="F54" s="151">
        <v>0</v>
      </c>
      <c r="G54" s="151">
        <v>0</v>
      </c>
      <c r="H54" s="151">
        <v>0</v>
      </c>
      <c r="I54" s="151">
        <v>0</v>
      </c>
      <c r="J54" s="152">
        <v>0</v>
      </c>
      <c r="K54" s="107">
        <f t="shared" si="3"/>
        <v>0</v>
      </c>
      <c r="L54" s="108" t="e">
        <f t="shared" si="4"/>
        <v>#DIV/0!</v>
      </c>
      <c r="M54" s="108" t="e">
        <f t="shared" si="5"/>
        <v>#DIV/0!</v>
      </c>
      <c r="N54" s="138" t="e">
        <f t="shared" si="6"/>
        <v>#DIV/0!</v>
      </c>
    </row>
    <row r="55" spans="1:14" x14ac:dyDescent="0.25">
      <c r="A55" s="88" t="s">
        <v>25</v>
      </c>
      <c r="B55" s="76">
        <f>SUM('P1_VH za uplynulá období_HČ'!E55)</f>
        <v>0</v>
      </c>
      <c r="C55" s="77">
        <v>0</v>
      </c>
      <c r="D55" s="78">
        <f t="shared" si="2"/>
        <v>0</v>
      </c>
      <c r="E55" s="151">
        <v>0</v>
      </c>
      <c r="F55" s="151">
        <v>0</v>
      </c>
      <c r="G55" s="151">
        <v>0</v>
      </c>
      <c r="H55" s="151">
        <v>0</v>
      </c>
      <c r="I55" s="151">
        <v>0</v>
      </c>
      <c r="J55" s="152">
        <v>0</v>
      </c>
      <c r="K55" s="107">
        <f t="shared" si="3"/>
        <v>0</v>
      </c>
      <c r="L55" s="108" t="e">
        <f t="shared" si="4"/>
        <v>#DIV/0!</v>
      </c>
      <c r="M55" s="108" t="e">
        <f t="shared" si="5"/>
        <v>#DIV/0!</v>
      </c>
      <c r="N55" s="138" t="e">
        <f t="shared" si="6"/>
        <v>#DIV/0!</v>
      </c>
    </row>
    <row r="56" spans="1:14" x14ac:dyDescent="0.25">
      <c r="A56" s="88" t="s">
        <v>26</v>
      </c>
      <c r="B56" s="76">
        <f>SUM('P1_VH za uplynulá období_HČ'!E56)</f>
        <v>0</v>
      </c>
      <c r="C56" s="77">
        <v>0</v>
      </c>
      <c r="D56" s="78">
        <f t="shared" si="2"/>
        <v>0</v>
      </c>
      <c r="E56" s="151">
        <v>0</v>
      </c>
      <c r="F56" s="151">
        <v>0</v>
      </c>
      <c r="G56" s="151">
        <v>0</v>
      </c>
      <c r="H56" s="151">
        <v>0</v>
      </c>
      <c r="I56" s="151">
        <v>0</v>
      </c>
      <c r="J56" s="152">
        <v>0</v>
      </c>
      <c r="K56" s="107">
        <f t="shared" si="3"/>
        <v>0</v>
      </c>
      <c r="L56" s="108" t="e">
        <f t="shared" si="4"/>
        <v>#DIV/0!</v>
      </c>
      <c r="M56" s="108" t="e">
        <f t="shared" si="5"/>
        <v>#DIV/0!</v>
      </c>
      <c r="N56" s="138" t="e">
        <f t="shared" si="6"/>
        <v>#DIV/0!</v>
      </c>
    </row>
    <row r="57" spans="1:14" x14ac:dyDescent="0.25">
      <c r="A57" s="88" t="s">
        <v>27</v>
      </c>
      <c r="B57" s="76">
        <f>SUM('P1_VH za uplynulá období_HČ'!E57)</f>
        <v>0</v>
      </c>
      <c r="C57" s="77">
        <v>0</v>
      </c>
      <c r="D57" s="78">
        <f t="shared" si="2"/>
        <v>0</v>
      </c>
      <c r="E57" s="151">
        <v>0</v>
      </c>
      <c r="F57" s="151">
        <v>0</v>
      </c>
      <c r="G57" s="151">
        <v>0</v>
      </c>
      <c r="H57" s="151">
        <v>0</v>
      </c>
      <c r="I57" s="151">
        <v>0</v>
      </c>
      <c r="J57" s="152">
        <v>0</v>
      </c>
      <c r="K57" s="107">
        <f t="shared" si="3"/>
        <v>0</v>
      </c>
      <c r="L57" s="108" t="e">
        <f t="shared" si="4"/>
        <v>#DIV/0!</v>
      </c>
      <c r="M57" s="108" t="e">
        <f t="shared" si="5"/>
        <v>#DIV/0!</v>
      </c>
      <c r="N57" s="138" t="e">
        <f t="shared" si="6"/>
        <v>#DIV/0!</v>
      </c>
    </row>
    <row r="58" spans="1:14" x14ac:dyDescent="0.25">
      <c r="A58" s="88" t="s">
        <v>28</v>
      </c>
      <c r="B58" s="76">
        <f>SUM('P1_VH za uplynulá období_HČ'!E58)</f>
        <v>0</v>
      </c>
      <c r="C58" s="77">
        <v>0</v>
      </c>
      <c r="D58" s="78">
        <f t="shared" si="2"/>
        <v>0</v>
      </c>
      <c r="E58" s="151">
        <v>0</v>
      </c>
      <c r="F58" s="151">
        <v>0</v>
      </c>
      <c r="G58" s="151">
        <v>0</v>
      </c>
      <c r="H58" s="151">
        <v>0</v>
      </c>
      <c r="I58" s="151">
        <v>0</v>
      </c>
      <c r="J58" s="152">
        <v>0</v>
      </c>
      <c r="K58" s="107">
        <f t="shared" si="3"/>
        <v>0</v>
      </c>
      <c r="L58" s="108" t="e">
        <f t="shared" si="4"/>
        <v>#DIV/0!</v>
      </c>
      <c r="M58" s="108" t="e">
        <f t="shared" si="5"/>
        <v>#DIV/0!</v>
      </c>
      <c r="N58" s="138" t="e">
        <f t="shared" si="6"/>
        <v>#DIV/0!</v>
      </c>
    </row>
    <row r="59" spans="1:14" x14ac:dyDescent="0.25">
      <c r="A59" s="88" t="s">
        <v>29</v>
      </c>
      <c r="B59" s="76">
        <f>SUM('P1_VH za uplynulá období_HČ'!E59)</f>
        <v>0</v>
      </c>
      <c r="C59" s="77">
        <v>0</v>
      </c>
      <c r="D59" s="78">
        <f t="shared" si="2"/>
        <v>0</v>
      </c>
      <c r="E59" s="151">
        <v>0</v>
      </c>
      <c r="F59" s="151">
        <v>0</v>
      </c>
      <c r="G59" s="151">
        <v>0</v>
      </c>
      <c r="H59" s="151">
        <v>0</v>
      </c>
      <c r="I59" s="151">
        <v>0</v>
      </c>
      <c r="J59" s="152">
        <v>0</v>
      </c>
      <c r="K59" s="107">
        <f t="shared" si="3"/>
        <v>0</v>
      </c>
      <c r="L59" s="108" t="e">
        <f t="shared" si="4"/>
        <v>#DIV/0!</v>
      </c>
      <c r="M59" s="108" t="e">
        <f t="shared" si="5"/>
        <v>#DIV/0!</v>
      </c>
      <c r="N59" s="138" t="e">
        <f t="shared" si="6"/>
        <v>#DIV/0!</v>
      </c>
    </row>
    <row r="60" spans="1:14" x14ac:dyDescent="0.25">
      <c r="A60" s="88" t="s">
        <v>30</v>
      </c>
      <c r="B60" s="76">
        <f>SUM('P1_VH za uplynulá období_HČ'!E60)</f>
        <v>0</v>
      </c>
      <c r="C60" s="77">
        <v>0</v>
      </c>
      <c r="D60" s="78">
        <f t="shared" si="2"/>
        <v>0</v>
      </c>
      <c r="E60" s="151">
        <v>0</v>
      </c>
      <c r="F60" s="151">
        <v>0</v>
      </c>
      <c r="G60" s="151">
        <v>0</v>
      </c>
      <c r="H60" s="151">
        <v>0</v>
      </c>
      <c r="I60" s="151">
        <v>0</v>
      </c>
      <c r="J60" s="152">
        <v>0</v>
      </c>
      <c r="K60" s="107">
        <f t="shared" si="3"/>
        <v>0</v>
      </c>
      <c r="L60" s="108" t="e">
        <f t="shared" si="4"/>
        <v>#DIV/0!</v>
      </c>
      <c r="M60" s="108" t="e">
        <f t="shared" si="5"/>
        <v>#DIV/0!</v>
      </c>
      <c r="N60" s="138" t="e">
        <f t="shared" si="6"/>
        <v>#DIV/0!</v>
      </c>
    </row>
    <row r="61" spans="1:14" x14ac:dyDescent="0.25">
      <c r="A61" s="88" t="s">
        <v>31</v>
      </c>
      <c r="B61" s="76">
        <f>SUM('P1_VH za uplynulá období_HČ'!E61)</f>
        <v>0</v>
      </c>
      <c r="C61" s="77">
        <v>0</v>
      </c>
      <c r="D61" s="78">
        <f t="shared" ref="D61:D80" si="21">SUM(E61:J61)</f>
        <v>0</v>
      </c>
      <c r="E61" s="151">
        <v>0</v>
      </c>
      <c r="F61" s="151">
        <v>0</v>
      </c>
      <c r="G61" s="151">
        <v>0</v>
      </c>
      <c r="H61" s="151">
        <v>0</v>
      </c>
      <c r="I61" s="151">
        <v>0</v>
      </c>
      <c r="J61" s="152">
        <v>0</v>
      </c>
      <c r="K61" s="107">
        <f t="shared" ref="K61:K80" si="22">SUM(D61-C61)</f>
        <v>0</v>
      </c>
      <c r="L61" s="108" t="e">
        <f t="shared" ref="L61:L80" si="23">SUM(D61/C61)-1</f>
        <v>#DIV/0!</v>
      </c>
      <c r="M61" s="108" t="e">
        <f t="shared" si="5"/>
        <v>#DIV/0!</v>
      </c>
      <c r="N61" s="138" t="e">
        <f t="shared" ref="N61:N80" si="24">IF(M61=TRUE,"-",L61)</f>
        <v>#DIV/0!</v>
      </c>
    </row>
    <row r="62" spans="1:14" x14ac:dyDescent="0.25">
      <c r="A62" s="88" t="s">
        <v>32</v>
      </c>
      <c r="B62" s="76">
        <f>SUM('P1_VH za uplynulá období_HČ'!E62)</f>
        <v>0</v>
      </c>
      <c r="C62" s="77">
        <v>0</v>
      </c>
      <c r="D62" s="78">
        <f t="shared" si="21"/>
        <v>0</v>
      </c>
      <c r="E62" s="151">
        <v>0</v>
      </c>
      <c r="F62" s="151">
        <v>0</v>
      </c>
      <c r="G62" s="151">
        <v>0</v>
      </c>
      <c r="H62" s="151">
        <v>0</v>
      </c>
      <c r="I62" s="151">
        <v>0</v>
      </c>
      <c r="J62" s="152">
        <v>0</v>
      </c>
      <c r="K62" s="107">
        <f t="shared" si="22"/>
        <v>0</v>
      </c>
      <c r="L62" s="108" t="e">
        <f t="shared" si="23"/>
        <v>#DIV/0!</v>
      </c>
      <c r="M62" s="108" t="e">
        <f t="shared" ref="M62:M118" si="25">AND(ABS((SUM(D62/C62)-1))&gt;-0.09999,(ABS((SUM(D62/C62)-1)))&lt;0.09999)</f>
        <v>#DIV/0!</v>
      </c>
      <c r="N62" s="138" t="e">
        <f t="shared" si="24"/>
        <v>#DIV/0!</v>
      </c>
    </row>
    <row r="63" spans="1:14" x14ac:dyDescent="0.25">
      <c r="A63" s="88" t="s">
        <v>33</v>
      </c>
      <c r="B63" s="76">
        <f>SUM('P1_VH za uplynulá období_HČ'!E63)</f>
        <v>59.773333333333333</v>
      </c>
      <c r="C63" s="77">
        <f>SUM(C64:C67)</f>
        <v>61.85</v>
      </c>
      <c r="D63" s="78">
        <f t="shared" si="21"/>
        <v>58.98</v>
      </c>
      <c r="E63" s="89">
        <f t="shared" ref="E63:J63" si="26">SUM(E64:E67)</f>
        <v>58.98</v>
      </c>
      <c r="F63" s="89">
        <f t="shared" si="26"/>
        <v>0</v>
      </c>
      <c r="G63" s="89">
        <f t="shared" si="26"/>
        <v>0</v>
      </c>
      <c r="H63" s="89">
        <f t="shared" si="26"/>
        <v>0</v>
      </c>
      <c r="I63" s="89">
        <f t="shared" si="26"/>
        <v>0</v>
      </c>
      <c r="J63" s="90">
        <f t="shared" si="26"/>
        <v>0</v>
      </c>
      <c r="K63" s="107">
        <f t="shared" si="22"/>
        <v>-2.8700000000000045</v>
      </c>
      <c r="L63" s="108">
        <f t="shared" si="23"/>
        <v>-4.6402586903799614E-2</v>
      </c>
      <c r="M63" s="108" t="b">
        <f t="shared" si="25"/>
        <v>1</v>
      </c>
      <c r="N63" s="138" t="str">
        <f t="shared" si="24"/>
        <v>-</v>
      </c>
    </row>
    <row r="64" spans="1:14" x14ac:dyDescent="0.25">
      <c r="A64" s="84" t="s">
        <v>4</v>
      </c>
      <c r="B64" s="85">
        <f>SUM('P1_VH za uplynulá období_HČ'!E64)</f>
        <v>59.773333333333333</v>
      </c>
      <c r="C64" s="86">
        <v>61.85</v>
      </c>
      <c r="D64" s="78">
        <f t="shared" si="21"/>
        <v>58.98</v>
      </c>
      <c r="E64" s="149">
        <v>58.98</v>
      </c>
      <c r="F64" s="149">
        <v>0</v>
      </c>
      <c r="G64" s="149">
        <v>0</v>
      </c>
      <c r="H64" s="149">
        <v>0</v>
      </c>
      <c r="I64" s="149">
        <v>0</v>
      </c>
      <c r="J64" s="150">
        <v>0</v>
      </c>
      <c r="K64" s="81">
        <f t="shared" si="22"/>
        <v>-2.8700000000000045</v>
      </c>
      <c r="L64" s="82">
        <f t="shared" si="23"/>
        <v>-4.6402586903799614E-2</v>
      </c>
      <c r="M64" s="82" t="b">
        <f t="shared" si="25"/>
        <v>1</v>
      </c>
      <c r="N64" s="83" t="str">
        <f t="shared" si="24"/>
        <v>-</v>
      </c>
    </row>
    <row r="65" spans="1:14" x14ac:dyDescent="0.25">
      <c r="A65" s="84" t="s">
        <v>5</v>
      </c>
      <c r="B65" s="85">
        <f>SUM('P1_VH za uplynulá období_HČ'!E65)</f>
        <v>0</v>
      </c>
      <c r="C65" s="86">
        <v>0</v>
      </c>
      <c r="D65" s="78">
        <f t="shared" si="21"/>
        <v>0</v>
      </c>
      <c r="E65" s="149">
        <v>0</v>
      </c>
      <c r="F65" s="149">
        <v>0</v>
      </c>
      <c r="G65" s="149">
        <v>0</v>
      </c>
      <c r="H65" s="149">
        <v>0</v>
      </c>
      <c r="I65" s="149">
        <v>0</v>
      </c>
      <c r="J65" s="150">
        <v>0</v>
      </c>
      <c r="K65" s="81">
        <f t="shared" si="22"/>
        <v>0</v>
      </c>
      <c r="L65" s="82" t="e">
        <f t="shared" si="23"/>
        <v>#DIV/0!</v>
      </c>
      <c r="M65" s="82" t="e">
        <f t="shared" si="25"/>
        <v>#DIV/0!</v>
      </c>
      <c r="N65" s="83" t="e">
        <f t="shared" si="24"/>
        <v>#DIV/0!</v>
      </c>
    </row>
    <row r="66" spans="1:14" x14ac:dyDescent="0.25">
      <c r="A66" s="84" t="s">
        <v>101</v>
      </c>
      <c r="B66" s="85">
        <f>SUM('P1_VH za uplynulá období_HČ'!E66)</f>
        <v>0</v>
      </c>
      <c r="C66" s="86">
        <v>0</v>
      </c>
      <c r="D66" s="78">
        <f t="shared" si="21"/>
        <v>0</v>
      </c>
      <c r="E66" s="149">
        <v>0</v>
      </c>
      <c r="F66" s="149">
        <v>0</v>
      </c>
      <c r="G66" s="149">
        <v>0</v>
      </c>
      <c r="H66" s="149">
        <v>0</v>
      </c>
      <c r="I66" s="149">
        <v>0</v>
      </c>
      <c r="J66" s="150">
        <v>0</v>
      </c>
      <c r="K66" s="81">
        <f t="shared" si="22"/>
        <v>0</v>
      </c>
      <c r="L66" s="82" t="e">
        <f t="shared" si="23"/>
        <v>#DIV/0!</v>
      </c>
      <c r="M66" s="82" t="e">
        <f t="shared" si="25"/>
        <v>#DIV/0!</v>
      </c>
      <c r="N66" s="83" t="e">
        <f t="shared" si="24"/>
        <v>#DIV/0!</v>
      </c>
    </row>
    <row r="67" spans="1:14" x14ac:dyDescent="0.25">
      <c r="A67" s="84" t="s">
        <v>6</v>
      </c>
      <c r="B67" s="85">
        <f>SUM('P1_VH za uplynulá období_HČ'!E67)</f>
        <v>0</v>
      </c>
      <c r="C67" s="86">
        <v>0</v>
      </c>
      <c r="D67" s="78">
        <f t="shared" si="21"/>
        <v>0</v>
      </c>
      <c r="E67" s="149">
        <v>0</v>
      </c>
      <c r="F67" s="149">
        <v>0</v>
      </c>
      <c r="G67" s="149">
        <v>0</v>
      </c>
      <c r="H67" s="149">
        <v>0</v>
      </c>
      <c r="I67" s="149">
        <v>0</v>
      </c>
      <c r="J67" s="150">
        <v>0</v>
      </c>
      <c r="K67" s="81">
        <f t="shared" si="22"/>
        <v>0</v>
      </c>
      <c r="L67" s="82" t="e">
        <f t="shared" si="23"/>
        <v>#DIV/0!</v>
      </c>
      <c r="M67" s="82" t="e">
        <f t="shared" si="25"/>
        <v>#DIV/0!</v>
      </c>
      <c r="N67" s="83" t="e">
        <f t="shared" si="24"/>
        <v>#DIV/0!</v>
      </c>
    </row>
    <row r="68" spans="1:14" x14ac:dyDescent="0.25">
      <c r="A68" s="88" t="s">
        <v>34</v>
      </c>
      <c r="B68" s="76">
        <f>SUM('P1_VH za uplynulá období_HČ'!E68)</f>
        <v>0</v>
      </c>
      <c r="C68" s="77">
        <v>0</v>
      </c>
      <c r="D68" s="78">
        <f t="shared" si="21"/>
        <v>0</v>
      </c>
      <c r="E68" s="151">
        <v>0</v>
      </c>
      <c r="F68" s="151">
        <v>0</v>
      </c>
      <c r="G68" s="151">
        <v>0</v>
      </c>
      <c r="H68" s="151">
        <v>0</v>
      </c>
      <c r="I68" s="151">
        <v>0</v>
      </c>
      <c r="J68" s="152">
        <v>0</v>
      </c>
      <c r="K68" s="107">
        <f t="shared" si="22"/>
        <v>0</v>
      </c>
      <c r="L68" s="108" t="e">
        <f t="shared" si="23"/>
        <v>#DIV/0!</v>
      </c>
      <c r="M68" s="108" t="e">
        <f t="shared" si="25"/>
        <v>#DIV/0!</v>
      </c>
      <c r="N68" s="138" t="e">
        <f t="shared" si="24"/>
        <v>#DIV/0!</v>
      </c>
    </row>
    <row r="69" spans="1:14" x14ac:dyDescent="0.25">
      <c r="A69" s="88" t="s">
        <v>35</v>
      </c>
      <c r="B69" s="76">
        <f>SUM('P1_VH za uplynulá období_HČ'!E69)</f>
        <v>0</v>
      </c>
      <c r="C69" s="77">
        <v>0</v>
      </c>
      <c r="D69" s="78">
        <f t="shared" si="21"/>
        <v>0</v>
      </c>
      <c r="E69" s="151">
        <v>0</v>
      </c>
      <c r="F69" s="151">
        <v>0</v>
      </c>
      <c r="G69" s="151">
        <v>0</v>
      </c>
      <c r="H69" s="151">
        <v>0</v>
      </c>
      <c r="I69" s="151">
        <v>0</v>
      </c>
      <c r="J69" s="152">
        <v>0</v>
      </c>
      <c r="K69" s="107">
        <f t="shared" si="22"/>
        <v>0</v>
      </c>
      <c r="L69" s="108" t="e">
        <f t="shared" si="23"/>
        <v>#DIV/0!</v>
      </c>
      <c r="M69" s="108" t="e">
        <f t="shared" si="25"/>
        <v>#DIV/0!</v>
      </c>
      <c r="N69" s="138" t="e">
        <f t="shared" si="24"/>
        <v>#DIV/0!</v>
      </c>
    </row>
    <row r="70" spans="1:14" x14ac:dyDescent="0.25">
      <c r="A70" s="88" t="s">
        <v>36</v>
      </c>
      <c r="B70" s="76">
        <f>SUM('P1_VH za uplynulá období_HČ'!E70)</f>
        <v>0</v>
      </c>
      <c r="C70" s="77">
        <v>0</v>
      </c>
      <c r="D70" s="78">
        <f t="shared" si="21"/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2">
        <v>0</v>
      </c>
      <c r="K70" s="107">
        <f t="shared" si="22"/>
        <v>0</v>
      </c>
      <c r="L70" s="108" t="e">
        <f t="shared" si="23"/>
        <v>#DIV/0!</v>
      </c>
      <c r="M70" s="108" t="e">
        <f t="shared" si="25"/>
        <v>#DIV/0!</v>
      </c>
      <c r="N70" s="138" t="e">
        <f t="shared" si="24"/>
        <v>#DIV/0!</v>
      </c>
    </row>
    <row r="71" spans="1:14" x14ac:dyDescent="0.25">
      <c r="A71" s="88" t="s">
        <v>37</v>
      </c>
      <c r="B71" s="76">
        <f>SUM('P1_VH za uplynulá období_HČ'!E71)</f>
        <v>0</v>
      </c>
      <c r="C71" s="77">
        <v>0</v>
      </c>
      <c r="D71" s="78">
        <f t="shared" si="21"/>
        <v>0</v>
      </c>
      <c r="E71" s="151">
        <v>0</v>
      </c>
      <c r="F71" s="151">
        <v>0</v>
      </c>
      <c r="G71" s="151">
        <v>0</v>
      </c>
      <c r="H71" s="151">
        <v>0</v>
      </c>
      <c r="I71" s="151">
        <v>0</v>
      </c>
      <c r="J71" s="152">
        <v>0</v>
      </c>
      <c r="K71" s="107">
        <f t="shared" si="22"/>
        <v>0</v>
      </c>
      <c r="L71" s="108" t="e">
        <f t="shared" si="23"/>
        <v>#DIV/0!</v>
      </c>
      <c r="M71" s="108" t="e">
        <f t="shared" si="25"/>
        <v>#DIV/0!</v>
      </c>
      <c r="N71" s="138" t="e">
        <f t="shared" si="24"/>
        <v>#DIV/0!</v>
      </c>
    </row>
    <row r="72" spans="1:14" x14ac:dyDescent="0.25">
      <c r="A72" s="88" t="s">
        <v>38</v>
      </c>
      <c r="B72" s="76">
        <f>SUM('P1_VH za uplynulá období_HČ'!E72)</f>
        <v>0</v>
      </c>
      <c r="C72" s="77">
        <v>0</v>
      </c>
      <c r="D72" s="78">
        <f t="shared" si="21"/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2">
        <v>0</v>
      </c>
      <c r="K72" s="107">
        <f t="shared" si="22"/>
        <v>0</v>
      </c>
      <c r="L72" s="108" t="e">
        <f t="shared" si="23"/>
        <v>#DIV/0!</v>
      </c>
      <c r="M72" s="108" t="e">
        <f t="shared" si="25"/>
        <v>#DIV/0!</v>
      </c>
      <c r="N72" s="138" t="e">
        <f t="shared" si="24"/>
        <v>#DIV/0!</v>
      </c>
    </row>
    <row r="73" spans="1:14" x14ac:dyDescent="0.25">
      <c r="A73" s="88" t="s">
        <v>39</v>
      </c>
      <c r="B73" s="76">
        <f>SUM('P1_VH za uplynulá období_HČ'!E73)</f>
        <v>119.18333333333334</v>
      </c>
      <c r="C73" s="77">
        <v>171.9</v>
      </c>
      <c r="D73" s="78">
        <f t="shared" si="21"/>
        <v>155.9</v>
      </c>
      <c r="E73" s="151">
        <v>66.02</v>
      </c>
      <c r="F73" s="151">
        <v>0</v>
      </c>
      <c r="G73" s="151">
        <v>0</v>
      </c>
      <c r="H73" s="151">
        <v>50</v>
      </c>
      <c r="I73" s="151">
        <v>39.880000000000003</v>
      </c>
      <c r="J73" s="152">
        <v>0</v>
      </c>
      <c r="K73" s="107">
        <f t="shared" si="22"/>
        <v>-16</v>
      </c>
      <c r="L73" s="108">
        <f t="shared" si="23"/>
        <v>-9.3077370564281559E-2</v>
      </c>
      <c r="M73" s="108" t="b">
        <f t="shared" si="25"/>
        <v>1</v>
      </c>
      <c r="N73" s="138" t="str">
        <f t="shared" si="24"/>
        <v>-</v>
      </c>
    </row>
    <row r="74" spans="1:14" x14ac:dyDescent="0.25">
      <c r="A74" s="88" t="s">
        <v>40</v>
      </c>
      <c r="B74" s="76">
        <f>SUM('P1_VH za uplynulá období_HČ'!E74)</f>
        <v>0</v>
      </c>
      <c r="C74" s="77">
        <v>0</v>
      </c>
      <c r="D74" s="78">
        <f t="shared" si="21"/>
        <v>0</v>
      </c>
      <c r="E74" s="151">
        <v>0</v>
      </c>
      <c r="F74" s="151">
        <v>0</v>
      </c>
      <c r="G74" s="151">
        <v>0</v>
      </c>
      <c r="H74" s="151">
        <v>0</v>
      </c>
      <c r="I74" s="151">
        <v>0</v>
      </c>
      <c r="J74" s="152">
        <v>0</v>
      </c>
      <c r="K74" s="107">
        <f t="shared" si="22"/>
        <v>0</v>
      </c>
      <c r="L74" s="108" t="e">
        <f t="shared" si="23"/>
        <v>#DIV/0!</v>
      </c>
      <c r="M74" s="108" t="e">
        <f t="shared" si="25"/>
        <v>#DIV/0!</v>
      </c>
      <c r="N74" s="138" t="e">
        <f t="shared" si="24"/>
        <v>#DIV/0!</v>
      </c>
    </row>
    <row r="75" spans="1:14" x14ac:dyDescent="0.25">
      <c r="A75" s="88" t="s">
        <v>41</v>
      </c>
      <c r="B75" s="76">
        <f>SUM('P1_VH za uplynulá období_HČ'!E75)</f>
        <v>0</v>
      </c>
      <c r="C75" s="77">
        <v>0</v>
      </c>
      <c r="D75" s="78">
        <f t="shared" si="21"/>
        <v>0</v>
      </c>
      <c r="E75" s="151">
        <v>0</v>
      </c>
      <c r="F75" s="151">
        <v>0</v>
      </c>
      <c r="G75" s="151">
        <v>0</v>
      </c>
      <c r="H75" s="151">
        <v>0</v>
      </c>
      <c r="I75" s="151">
        <v>0</v>
      </c>
      <c r="J75" s="152">
        <v>0</v>
      </c>
      <c r="K75" s="107">
        <f t="shared" si="22"/>
        <v>0</v>
      </c>
      <c r="L75" s="108" t="e">
        <f t="shared" si="23"/>
        <v>#DIV/0!</v>
      </c>
      <c r="M75" s="108" t="e">
        <f t="shared" si="25"/>
        <v>#DIV/0!</v>
      </c>
      <c r="N75" s="138" t="e">
        <f t="shared" si="24"/>
        <v>#DIV/0!</v>
      </c>
    </row>
    <row r="76" spans="1:14" x14ac:dyDescent="0.25">
      <c r="A76" s="88" t="s">
        <v>42</v>
      </c>
      <c r="B76" s="76">
        <f>SUM('P1_VH za uplynulá období_HČ'!E76)</f>
        <v>0</v>
      </c>
      <c r="C76" s="77">
        <v>0</v>
      </c>
      <c r="D76" s="78">
        <f t="shared" si="21"/>
        <v>0</v>
      </c>
      <c r="E76" s="151">
        <v>0</v>
      </c>
      <c r="F76" s="151">
        <v>0</v>
      </c>
      <c r="G76" s="151">
        <v>0</v>
      </c>
      <c r="H76" s="151">
        <v>0</v>
      </c>
      <c r="I76" s="151">
        <v>0</v>
      </c>
      <c r="J76" s="152">
        <v>0</v>
      </c>
      <c r="K76" s="107">
        <f t="shared" si="22"/>
        <v>0</v>
      </c>
      <c r="L76" s="108" t="e">
        <f t="shared" si="23"/>
        <v>#DIV/0!</v>
      </c>
      <c r="M76" s="108" t="e">
        <f t="shared" si="25"/>
        <v>#DIV/0!</v>
      </c>
      <c r="N76" s="138" t="e">
        <f t="shared" si="24"/>
        <v>#DIV/0!</v>
      </c>
    </row>
    <row r="77" spans="1:14" x14ac:dyDescent="0.25">
      <c r="A77" s="88" t="s">
        <v>43</v>
      </c>
      <c r="B77" s="76">
        <f>SUM('P1_VH za uplynulá období_HČ'!E77)</f>
        <v>0</v>
      </c>
      <c r="C77" s="77">
        <v>0</v>
      </c>
      <c r="D77" s="78">
        <f t="shared" si="21"/>
        <v>0</v>
      </c>
      <c r="E77" s="151">
        <v>0</v>
      </c>
      <c r="F77" s="151">
        <v>0</v>
      </c>
      <c r="G77" s="151">
        <v>0</v>
      </c>
      <c r="H77" s="151">
        <v>0</v>
      </c>
      <c r="I77" s="151">
        <v>0</v>
      </c>
      <c r="J77" s="152">
        <v>0</v>
      </c>
      <c r="K77" s="107">
        <f t="shared" si="22"/>
        <v>0</v>
      </c>
      <c r="L77" s="108" t="e">
        <f t="shared" si="23"/>
        <v>#DIV/0!</v>
      </c>
      <c r="M77" s="108" t="e">
        <f t="shared" si="25"/>
        <v>#DIV/0!</v>
      </c>
      <c r="N77" s="138" t="e">
        <f t="shared" si="24"/>
        <v>#DIV/0!</v>
      </c>
    </row>
    <row r="78" spans="1:14" x14ac:dyDescent="0.25">
      <c r="A78" s="88" t="s">
        <v>44</v>
      </c>
      <c r="B78" s="76">
        <f>SUM('P1_VH za uplynulá období_HČ'!E78)</f>
        <v>0</v>
      </c>
      <c r="C78" s="77">
        <v>0</v>
      </c>
      <c r="D78" s="78">
        <f t="shared" si="21"/>
        <v>0</v>
      </c>
      <c r="E78" s="151">
        <v>0</v>
      </c>
      <c r="F78" s="151">
        <v>0</v>
      </c>
      <c r="G78" s="151">
        <v>0</v>
      </c>
      <c r="H78" s="151">
        <v>0</v>
      </c>
      <c r="I78" s="151">
        <v>0</v>
      </c>
      <c r="J78" s="152">
        <v>0</v>
      </c>
      <c r="K78" s="107">
        <f t="shared" si="22"/>
        <v>0</v>
      </c>
      <c r="L78" s="108" t="e">
        <f t="shared" si="23"/>
        <v>#DIV/0!</v>
      </c>
      <c r="M78" s="108" t="e">
        <f t="shared" si="25"/>
        <v>#DIV/0!</v>
      </c>
      <c r="N78" s="138" t="e">
        <f t="shared" si="24"/>
        <v>#DIV/0!</v>
      </c>
    </row>
    <row r="79" spans="1:14" ht="15.75" thickBot="1" x14ac:dyDescent="0.3">
      <c r="A79" s="139" t="s">
        <v>45</v>
      </c>
      <c r="B79" s="91">
        <f>SUM('P1_VH za uplynulá období_HČ'!E79)</f>
        <v>0</v>
      </c>
      <c r="C79" s="92">
        <v>0</v>
      </c>
      <c r="D79" s="93">
        <f t="shared" si="21"/>
        <v>0</v>
      </c>
      <c r="E79" s="153">
        <v>0</v>
      </c>
      <c r="F79" s="153">
        <v>0</v>
      </c>
      <c r="G79" s="153">
        <v>0</v>
      </c>
      <c r="H79" s="153">
        <v>0</v>
      </c>
      <c r="I79" s="153">
        <v>0</v>
      </c>
      <c r="J79" s="154">
        <v>0</v>
      </c>
      <c r="K79" s="140">
        <f t="shared" si="22"/>
        <v>0</v>
      </c>
      <c r="L79" s="141" t="e">
        <f t="shared" si="23"/>
        <v>#DIV/0!</v>
      </c>
      <c r="M79" s="108" t="e">
        <f t="shared" si="25"/>
        <v>#DIV/0!</v>
      </c>
      <c r="N79" s="142" t="e">
        <f t="shared" si="24"/>
        <v>#DIV/0!</v>
      </c>
    </row>
    <row r="80" spans="1:14" ht="21" customHeight="1" thickBot="1" x14ac:dyDescent="0.3">
      <c r="A80" s="95" t="s">
        <v>7</v>
      </c>
      <c r="B80" s="96">
        <f>SUM('P1_VH za uplynulá období_HČ'!E80)</f>
        <v>11051.230000000001</v>
      </c>
      <c r="C80" s="97">
        <f>SUM(C6,C14,C19:C23,C28:C31,C43,C47:C49,C52:C63,C68:C79)</f>
        <v>13297.509999999998</v>
      </c>
      <c r="D80" s="98">
        <f t="shared" si="21"/>
        <v>14062.463</v>
      </c>
      <c r="E80" s="96">
        <f>SUM(E6,E14,E19:E23,E28:E31,E43,E47:E49,E52:E63,E68:E79)</f>
        <v>952</v>
      </c>
      <c r="F80" s="96">
        <f t="shared" ref="F80:J80" si="27">SUM(F6,F14,F19:F23,F28:F31,F43,F47:F49,F52:F63,F68:F79)</f>
        <v>0</v>
      </c>
      <c r="G80" s="96">
        <f t="shared" si="27"/>
        <v>0</v>
      </c>
      <c r="H80" s="96">
        <f t="shared" si="27"/>
        <v>11641.333000000001</v>
      </c>
      <c r="I80" s="96">
        <f t="shared" si="27"/>
        <v>1461.13</v>
      </c>
      <c r="J80" s="99">
        <f t="shared" si="27"/>
        <v>8</v>
      </c>
      <c r="K80" s="100">
        <f t="shared" si="22"/>
        <v>764.95300000000134</v>
      </c>
      <c r="L80" s="101">
        <f t="shared" si="23"/>
        <v>5.7526033069349225E-2</v>
      </c>
      <c r="M80" s="108" t="b">
        <f t="shared" si="25"/>
        <v>1</v>
      </c>
      <c r="N80" s="102" t="str">
        <f t="shared" si="24"/>
        <v>-</v>
      </c>
    </row>
    <row r="81" spans="1:14" customFormat="1" ht="15.75" thickBot="1" x14ac:dyDescent="0.3"/>
    <row r="82" spans="1:14" ht="15" customHeight="1" thickBot="1" x14ac:dyDescent="0.3">
      <c r="A82" s="286" t="s">
        <v>135</v>
      </c>
      <c r="B82" s="65" t="s">
        <v>112</v>
      </c>
      <c r="C82" s="65" t="s">
        <v>113</v>
      </c>
      <c r="D82" s="27" t="s">
        <v>114</v>
      </c>
      <c r="E82" s="27" t="s">
        <v>115</v>
      </c>
      <c r="F82" s="27" t="s">
        <v>116</v>
      </c>
      <c r="G82" s="27" t="s">
        <v>117</v>
      </c>
      <c r="H82" s="27" t="s">
        <v>118</v>
      </c>
      <c r="I82" s="27" t="s">
        <v>119</v>
      </c>
      <c r="J82" s="27" t="s">
        <v>120</v>
      </c>
      <c r="K82" s="65" t="s">
        <v>121</v>
      </c>
      <c r="L82" s="66"/>
      <c r="M82" s="82" t="e">
        <f t="shared" si="25"/>
        <v>#VALUE!</v>
      </c>
      <c r="N82" s="67" t="s">
        <v>122</v>
      </c>
    </row>
    <row r="83" spans="1:14" ht="72.75" thickBot="1" x14ac:dyDescent="0.3">
      <c r="A83" s="287"/>
      <c r="B83" s="68" t="s">
        <v>178</v>
      </c>
      <c r="C83" s="69" t="s">
        <v>179</v>
      </c>
      <c r="D83" s="70" t="s">
        <v>180</v>
      </c>
      <c r="E83" s="71" t="s">
        <v>91</v>
      </c>
      <c r="F83" s="71" t="s">
        <v>124</v>
      </c>
      <c r="G83" s="71" t="s">
        <v>123</v>
      </c>
      <c r="H83" s="71" t="s">
        <v>173</v>
      </c>
      <c r="I83" s="71" t="s">
        <v>159</v>
      </c>
      <c r="J83" s="72" t="s">
        <v>172</v>
      </c>
      <c r="K83" s="73" t="s">
        <v>174</v>
      </c>
      <c r="L83" s="74" t="s">
        <v>175</v>
      </c>
      <c r="M83" s="74" t="s">
        <v>176</v>
      </c>
      <c r="N83" s="75" t="s">
        <v>92</v>
      </c>
    </row>
    <row r="84" spans="1:14" ht="15.75" thickTop="1" x14ac:dyDescent="0.25">
      <c r="A84" s="103" t="s">
        <v>56</v>
      </c>
      <c r="B84" s="76">
        <f>SUM('P1_VH za uplynulá období_HČ'!E84)</f>
        <v>0</v>
      </c>
      <c r="C84" s="104">
        <v>0</v>
      </c>
      <c r="D84" s="143">
        <f>SUM(E84:J84)</f>
        <v>0</v>
      </c>
      <c r="E84" s="105" t="s">
        <v>96</v>
      </c>
      <c r="F84" s="105" t="s">
        <v>96</v>
      </c>
      <c r="G84" s="105" t="s">
        <v>96</v>
      </c>
      <c r="H84" s="105" t="s">
        <v>96</v>
      </c>
      <c r="I84" s="155">
        <v>0</v>
      </c>
      <c r="J84" s="106" t="s">
        <v>96</v>
      </c>
      <c r="K84" s="107">
        <f>SUM(D84-C84)</f>
        <v>0</v>
      </c>
      <c r="L84" s="108" t="e">
        <f t="shared" ref="L84:L134" si="28">SUM(D84/C84)-1</f>
        <v>#DIV/0!</v>
      </c>
      <c r="M84" s="82" t="e">
        <f t="shared" si="25"/>
        <v>#DIV/0!</v>
      </c>
      <c r="N84" s="109" t="e">
        <f t="shared" ref="N84:N134" si="29">IF(M84=TRUE,"-",L84)</f>
        <v>#DIV/0!</v>
      </c>
    </row>
    <row r="85" spans="1:14" x14ac:dyDescent="0.25">
      <c r="A85" s="110" t="s">
        <v>57</v>
      </c>
      <c r="B85" s="111">
        <f>SUM('P1_VH za uplynulá období_HČ'!E85)</f>
        <v>1475.6866666666667</v>
      </c>
      <c r="C85" s="112">
        <f>SUM(C86:C91)</f>
        <v>1461.59</v>
      </c>
      <c r="D85" s="144">
        <f t="shared" ref="D85:D133" si="30">SUM(E85:J85)</f>
        <v>1315.83</v>
      </c>
      <c r="E85" s="113" t="s">
        <v>96</v>
      </c>
      <c r="F85" s="113" t="s">
        <v>96</v>
      </c>
      <c r="G85" s="113" t="s">
        <v>96</v>
      </c>
      <c r="H85" s="113" t="s">
        <v>96</v>
      </c>
      <c r="I85" s="111">
        <f>SUM(I86:I91)</f>
        <v>1315.83</v>
      </c>
      <c r="J85" s="114" t="s">
        <v>96</v>
      </c>
      <c r="K85" s="107">
        <f t="shared" ref="K85:K134" si="31">SUM(D85-C85)</f>
        <v>-145.76</v>
      </c>
      <c r="L85" s="108">
        <f t="shared" si="28"/>
        <v>-9.9727009626502605E-2</v>
      </c>
      <c r="M85" s="82" t="b">
        <f t="shared" si="25"/>
        <v>1</v>
      </c>
      <c r="N85" s="109" t="str">
        <f t="shared" si="29"/>
        <v>-</v>
      </c>
    </row>
    <row r="86" spans="1:14" x14ac:dyDescent="0.25">
      <c r="A86" s="115" t="s">
        <v>70</v>
      </c>
      <c r="B86" s="116">
        <f>SUM('P1_VH za uplynulá období_HČ'!E86)</f>
        <v>815.4133333333333</v>
      </c>
      <c r="C86" s="117">
        <v>815</v>
      </c>
      <c r="D86" s="144">
        <f t="shared" si="30"/>
        <v>815</v>
      </c>
      <c r="E86" s="118" t="s">
        <v>96</v>
      </c>
      <c r="F86" s="118" t="s">
        <v>96</v>
      </c>
      <c r="G86" s="118" t="s">
        <v>96</v>
      </c>
      <c r="H86" s="118" t="s">
        <v>96</v>
      </c>
      <c r="I86" s="156">
        <v>815</v>
      </c>
      <c r="J86" s="119" t="s">
        <v>96</v>
      </c>
      <c r="K86" s="107">
        <f t="shared" si="31"/>
        <v>0</v>
      </c>
      <c r="L86" s="108">
        <f t="shared" si="28"/>
        <v>0</v>
      </c>
      <c r="M86" s="82" t="b">
        <f t="shared" si="25"/>
        <v>1</v>
      </c>
      <c r="N86" s="109" t="str">
        <f t="shared" si="29"/>
        <v>-</v>
      </c>
    </row>
    <row r="87" spans="1:14" x14ac:dyDescent="0.25">
      <c r="A87" s="115" t="s">
        <v>71</v>
      </c>
      <c r="B87" s="116">
        <f>SUM('P1_VH za uplynulá období_HČ'!E87)</f>
        <v>129.99666666666667</v>
      </c>
      <c r="C87" s="117">
        <v>138</v>
      </c>
      <c r="D87" s="144">
        <f t="shared" si="30"/>
        <v>138</v>
      </c>
      <c r="E87" s="118" t="s">
        <v>96</v>
      </c>
      <c r="F87" s="118" t="s">
        <v>96</v>
      </c>
      <c r="G87" s="118" t="s">
        <v>96</v>
      </c>
      <c r="H87" s="118" t="s">
        <v>96</v>
      </c>
      <c r="I87" s="156">
        <v>138</v>
      </c>
      <c r="J87" s="119" t="s">
        <v>96</v>
      </c>
      <c r="K87" s="107">
        <f t="shared" si="31"/>
        <v>0</v>
      </c>
      <c r="L87" s="108">
        <f t="shared" si="28"/>
        <v>0</v>
      </c>
      <c r="M87" s="82" t="b">
        <f t="shared" si="25"/>
        <v>1</v>
      </c>
      <c r="N87" s="109" t="str">
        <f t="shared" si="29"/>
        <v>-</v>
      </c>
    </row>
    <row r="88" spans="1:14" x14ac:dyDescent="0.25">
      <c r="A88" s="115" t="s">
        <v>73</v>
      </c>
      <c r="B88" s="116">
        <f>SUM('P1_VH za uplynulá období_HČ'!E88)</f>
        <v>0</v>
      </c>
      <c r="C88" s="117">
        <v>0</v>
      </c>
      <c r="D88" s="144">
        <f t="shared" si="30"/>
        <v>0</v>
      </c>
      <c r="E88" s="118" t="s">
        <v>96</v>
      </c>
      <c r="F88" s="118" t="s">
        <v>96</v>
      </c>
      <c r="G88" s="118" t="s">
        <v>96</v>
      </c>
      <c r="H88" s="118" t="s">
        <v>96</v>
      </c>
      <c r="I88" s="156">
        <v>0</v>
      </c>
      <c r="J88" s="119" t="s">
        <v>96</v>
      </c>
      <c r="K88" s="107">
        <f t="shared" si="31"/>
        <v>0</v>
      </c>
      <c r="L88" s="108" t="e">
        <f t="shared" si="28"/>
        <v>#DIV/0!</v>
      </c>
      <c r="M88" s="82" t="e">
        <f t="shared" si="25"/>
        <v>#DIV/0!</v>
      </c>
      <c r="N88" s="109" t="e">
        <f t="shared" si="29"/>
        <v>#DIV/0!</v>
      </c>
    </row>
    <row r="89" spans="1:14" x14ac:dyDescent="0.25">
      <c r="A89" s="115" t="s">
        <v>102</v>
      </c>
      <c r="B89" s="116">
        <f>SUM('P1_VH za uplynulá období_HČ'!E89)</f>
        <v>415.70333333333332</v>
      </c>
      <c r="C89" s="117">
        <v>400</v>
      </c>
      <c r="D89" s="144">
        <f t="shared" si="30"/>
        <v>362.83</v>
      </c>
      <c r="E89" s="118" t="s">
        <v>96</v>
      </c>
      <c r="F89" s="118" t="s">
        <v>96</v>
      </c>
      <c r="G89" s="118" t="s">
        <v>96</v>
      </c>
      <c r="H89" s="118" t="s">
        <v>96</v>
      </c>
      <c r="I89" s="156">
        <v>362.83</v>
      </c>
      <c r="J89" s="119" t="s">
        <v>96</v>
      </c>
      <c r="K89" s="107">
        <f t="shared" si="31"/>
        <v>-37.170000000000016</v>
      </c>
      <c r="L89" s="108">
        <f t="shared" si="28"/>
        <v>-9.2925000000000035E-2</v>
      </c>
      <c r="M89" s="82" t="b">
        <f t="shared" si="25"/>
        <v>1</v>
      </c>
      <c r="N89" s="109" t="str">
        <f t="shared" si="29"/>
        <v>-</v>
      </c>
    </row>
    <row r="90" spans="1:14" x14ac:dyDescent="0.25">
      <c r="A90" s="272" t="s">
        <v>183</v>
      </c>
      <c r="B90" s="116">
        <f>SUM('P1_VH za uplynulá období_HČ'!E90)</f>
        <v>16.080000000000002</v>
      </c>
      <c r="C90" s="117">
        <v>33.590000000000003</v>
      </c>
      <c r="D90" s="144">
        <f t="shared" si="30"/>
        <v>0</v>
      </c>
      <c r="E90" s="118" t="s">
        <v>96</v>
      </c>
      <c r="F90" s="118" t="s">
        <v>96</v>
      </c>
      <c r="G90" s="118" t="s">
        <v>96</v>
      </c>
      <c r="H90" s="118" t="s">
        <v>96</v>
      </c>
      <c r="I90" s="156">
        <v>0</v>
      </c>
      <c r="J90" s="119" t="s">
        <v>96</v>
      </c>
      <c r="K90" s="107">
        <f t="shared" si="31"/>
        <v>-33.590000000000003</v>
      </c>
      <c r="L90" s="108">
        <f t="shared" si="28"/>
        <v>-1</v>
      </c>
      <c r="M90" s="82" t="b">
        <f t="shared" si="25"/>
        <v>0</v>
      </c>
      <c r="N90" s="109">
        <f t="shared" si="29"/>
        <v>-1</v>
      </c>
    </row>
    <row r="91" spans="1:14" x14ac:dyDescent="0.25">
      <c r="A91" s="115" t="s">
        <v>74</v>
      </c>
      <c r="B91" s="116">
        <f>SUM('P1_VH za uplynulá období_HČ'!E91)</f>
        <v>98.493333333333339</v>
      </c>
      <c r="C91" s="117">
        <v>75</v>
      </c>
      <c r="D91" s="144">
        <f t="shared" si="30"/>
        <v>0</v>
      </c>
      <c r="E91" s="118" t="s">
        <v>96</v>
      </c>
      <c r="F91" s="118" t="s">
        <v>96</v>
      </c>
      <c r="G91" s="118" t="s">
        <v>96</v>
      </c>
      <c r="H91" s="118" t="s">
        <v>96</v>
      </c>
      <c r="I91" s="156">
        <v>0</v>
      </c>
      <c r="J91" s="119" t="s">
        <v>96</v>
      </c>
      <c r="K91" s="107">
        <f t="shared" si="31"/>
        <v>-75</v>
      </c>
      <c r="L91" s="108">
        <f t="shared" si="28"/>
        <v>-1</v>
      </c>
      <c r="M91" s="82" t="b">
        <f t="shared" si="25"/>
        <v>0</v>
      </c>
      <c r="N91" s="109">
        <f t="shared" si="29"/>
        <v>-1</v>
      </c>
    </row>
    <row r="92" spans="1:14" x14ac:dyDescent="0.25">
      <c r="A92" s="110" t="s">
        <v>58</v>
      </c>
      <c r="B92" s="111">
        <f>SUM('P1_VH za uplynulá období_HČ'!E92)</f>
        <v>0</v>
      </c>
      <c r="C92" s="112">
        <f>SUM(C93:C94)</f>
        <v>0</v>
      </c>
      <c r="D92" s="144">
        <f t="shared" si="30"/>
        <v>0</v>
      </c>
      <c r="E92" s="113" t="s">
        <v>96</v>
      </c>
      <c r="F92" s="113" t="s">
        <v>96</v>
      </c>
      <c r="G92" s="113" t="s">
        <v>96</v>
      </c>
      <c r="H92" s="113" t="s">
        <v>96</v>
      </c>
      <c r="I92" s="111">
        <f>SUM(I93:I94)</f>
        <v>0</v>
      </c>
      <c r="J92" s="114" t="s">
        <v>96</v>
      </c>
      <c r="K92" s="107">
        <f t="shared" si="31"/>
        <v>0</v>
      </c>
      <c r="L92" s="108" t="e">
        <f t="shared" si="28"/>
        <v>#DIV/0!</v>
      </c>
      <c r="M92" s="82" t="e">
        <f t="shared" si="25"/>
        <v>#DIV/0!</v>
      </c>
      <c r="N92" s="109" t="e">
        <f t="shared" si="29"/>
        <v>#DIV/0!</v>
      </c>
    </row>
    <row r="93" spans="1:14" x14ac:dyDescent="0.25">
      <c r="A93" s="84" t="s">
        <v>103</v>
      </c>
      <c r="B93" s="116">
        <f>SUM('P1_VH za uplynulá období_HČ'!E93)</f>
        <v>0</v>
      </c>
      <c r="C93" s="117">
        <v>0</v>
      </c>
      <c r="D93" s="144">
        <f t="shared" si="30"/>
        <v>0</v>
      </c>
      <c r="E93" s="118" t="s">
        <v>96</v>
      </c>
      <c r="F93" s="118" t="s">
        <v>96</v>
      </c>
      <c r="G93" s="118" t="s">
        <v>96</v>
      </c>
      <c r="H93" s="118" t="s">
        <v>96</v>
      </c>
      <c r="I93" s="156">
        <v>0</v>
      </c>
      <c r="J93" s="119" t="s">
        <v>96</v>
      </c>
      <c r="K93" s="107">
        <f t="shared" si="31"/>
        <v>0</v>
      </c>
      <c r="L93" s="108" t="e">
        <f t="shared" si="28"/>
        <v>#DIV/0!</v>
      </c>
      <c r="M93" s="82" t="e">
        <f t="shared" si="25"/>
        <v>#DIV/0!</v>
      </c>
      <c r="N93" s="109" t="e">
        <f t="shared" si="29"/>
        <v>#DIV/0!</v>
      </c>
    </row>
    <row r="94" spans="1:14" x14ac:dyDescent="0.25">
      <c r="A94" s="84" t="s">
        <v>104</v>
      </c>
      <c r="B94" s="116">
        <f>SUM('P1_VH za uplynulá období_HČ'!E94)</f>
        <v>0</v>
      </c>
      <c r="C94" s="117">
        <v>0</v>
      </c>
      <c r="D94" s="144">
        <f t="shared" si="30"/>
        <v>0</v>
      </c>
      <c r="E94" s="118" t="s">
        <v>96</v>
      </c>
      <c r="F94" s="118" t="s">
        <v>96</v>
      </c>
      <c r="G94" s="118" t="s">
        <v>96</v>
      </c>
      <c r="H94" s="118" t="s">
        <v>96</v>
      </c>
      <c r="I94" s="156">
        <v>0</v>
      </c>
      <c r="J94" s="119" t="s">
        <v>96</v>
      </c>
      <c r="K94" s="107">
        <f t="shared" si="31"/>
        <v>0</v>
      </c>
      <c r="L94" s="108" t="e">
        <f t="shared" si="28"/>
        <v>#DIV/0!</v>
      </c>
      <c r="M94" s="82" t="e">
        <f t="shared" si="25"/>
        <v>#DIV/0!</v>
      </c>
      <c r="N94" s="109" t="e">
        <f t="shared" si="29"/>
        <v>#DIV/0!</v>
      </c>
    </row>
    <row r="95" spans="1:14" x14ac:dyDescent="0.25">
      <c r="A95" s="110" t="s">
        <v>59</v>
      </c>
      <c r="B95" s="111">
        <f>SUM('P1_VH za uplynulá období_HČ'!E95)</f>
        <v>0</v>
      </c>
      <c r="C95" s="112">
        <v>0</v>
      </c>
      <c r="D95" s="144">
        <f t="shared" si="30"/>
        <v>0</v>
      </c>
      <c r="E95" s="113" t="s">
        <v>96</v>
      </c>
      <c r="F95" s="113" t="s">
        <v>96</v>
      </c>
      <c r="G95" s="113" t="s">
        <v>96</v>
      </c>
      <c r="H95" s="113" t="s">
        <v>96</v>
      </c>
      <c r="I95" s="157">
        <v>0</v>
      </c>
      <c r="J95" s="114" t="s">
        <v>96</v>
      </c>
      <c r="K95" s="107">
        <f t="shared" si="31"/>
        <v>0</v>
      </c>
      <c r="L95" s="108" t="e">
        <f t="shared" si="28"/>
        <v>#DIV/0!</v>
      </c>
      <c r="M95" s="82" t="e">
        <f t="shared" si="25"/>
        <v>#DIV/0!</v>
      </c>
      <c r="N95" s="109" t="e">
        <f t="shared" si="29"/>
        <v>#DIV/0!</v>
      </c>
    </row>
    <row r="96" spans="1:14" x14ac:dyDescent="0.25">
      <c r="A96" s="110" t="s">
        <v>60</v>
      </c>
      <c r="B96" s="111">
        <f>SUM('P1_VH za uplynulá období_HČ'!E96)</f>
        <v>0</v>
      </c>
      <c r="C96" s="112">
        <v>0</v>
      </c>
      <c r="D96" s="144">
        <f t="shared" si="30"/>
        <v>70</v>
      </c>
      <c r="E96" s="113" t="s">
        <v>96</v>
      </c>
      <c r="F96" s="113" t="s">
        <v>96</v>
      </c>
      <c r="G96" s="113" t="s">
        <v>96</v>
      </c>
      <c r="H96" s="113" t="s">
        <v>96</v>
      </c>
      <c r="I96" s="111">
        <f>SUM(I97:I98)</f>
        <v>70</v>
      </c>
      <c r="J96" s="114" t="s">
        <v>96</v>
      </c>
      <c r="K96" s="107">
        <f t="shared" si="31"/>
        <v>70</v>
      </c>
      <c r="L96" s="108" t="e">
        <f t="shared" si="28"/>
        <v>#DIV/0!</v>
      </c>
      <c r="M96" s="82" t="e">
        <f t="shared" si="25"/>
        <v>#DIV/0!</v>
      </c>
      <c r="N96" s="109" t="e">
        <f t="shared" si="29"/>
        <v>#DIV/0!</v>
      </c>
    </row>
    <row r="97" spans="1:14" x14ac:dyDescent="0.25">
      <c r="A97" s="115" t="s">
        <v>75</v>
      </c>
      <c r="B97" s="116">
        <f>SUM('P1_VH za uplynulá období_HČ'!E97)</f>
        <v>0</v>
      </c>
      <c r="C97" s="117">
        <v>0</v>
      </c>
      <c r="D97" s="144">
        <f t="shared" si="30"/>
        <v>70</v>
      </c>
      <c r="E97" s="118" t="s">
        <v>96</v>
      </c>
      <c r="F97" s="118" t="s">
        <v>96</v>
      </c>
      <c r="G97" s="118" t="s">
        <v>96</v>
      </c>
      <c r="H97" s="118" t="s">
        <v>96</v>
      </c>
      <c r="I97" s="156">
        <v>70</v>
      </c>
      <c r="J97" s="119" t="s">
        <v>96</v>
      </c>
      <c r="K97" s="107">
        <f t="shared" si="31"/>
        <v>70</v>
      </c>
      <c r="L97" s="108" t="e">
        <f t="shared" si="28"/>
        <v>#DIV/0!</v>
      </c>
      <c r="M97" s="82" t="e">
        <f t="shared" si="25"/>
        <v>#DIV/0!</v>
      </c>
      <c r="N97" s="109" t="e">
        <f t="shared" si="29"/>
        <v>#DIV/0!</v>
      </c>
    </row>
    <row r="98" spans="1:14" x14ac:dyDescent="0.25">
      <c r="A98" s="115" t="s">
        <v>98</v>
      </c>
      <c r="B98" s="116">
        <f>SUM('P1_VH za uplynulá období_HČ'!E98)</f>
        <v>0</v>
      </c>
      <c r="C98" s="117">
        <v>0</v>
      </c>
      <c r="D98" s="144">
        <f t="shared" si="30"/>
        <v>0</v>
      </c>
      <c r="E98" s="118" t="s">
        <v>96</v>
      </c>
      <c r="F98" s="118" t="s">
        <v>96</v>
      </c>
      <c r="G98" s="118" t="s">
        <v>96</v>
      </c>
      <c r="H98" s="118" t="s">
        <v>96</v>
      </c>
      <c r="I98" s="156">
        <v>0</v>
      </c>
      <c r="J98" s="119" t="s">
        <v>96</v>
      </c>
      <c r="K98" s="107">
        <f t="shared" si="31"/>
        <v>0</v>
      </c>
      <c r="L98" s="108" t="e">
        <f t="shared" si="28"/>
        <v>#DIV/0!</v>
      </c>
      <c r="M98" s="82" t="e">
        <f t="shared" si="25"/>
        <v>#DIV/0!</v>
      </c>
      <c r="N98" s="109" t="e">
        <f t="shared" si="29"/>
        <v>#DIV/0!</v>
      </c>
    </row>
    <row r="99" spans="1:14" x14ac:dyDescent="0.25">
      <c r="A99" s="110" t="s">
        <v>61</v>
      </c>
      <c r="B99" s="111">
        <f>SUM('P1_VH za uplynulá období_HČ'!E99)</f>
        <v>0</v>
      </c>
      <c r="C99" s="112">
        <v>0</v>
      </c>
      <c r="D99" s="144">
        <f t="shared" si="30"/>
        <v>0</v>
      </c>
      <c r="E99" s="113" t="s">
        <v>96</v>
      </c>
      <c r="F99" s="113" t="s">
        <v>96</v>
      </c>
      <c r="G99" s="113" t="s">
        <v>96</v>
      </c>
      <c r="H99" s="113" t="s">
        <v>96</v>
      </c>
      <c r="I99" s="157">
        <v>0</v>
      </c>
      <c r="J99" s="114" t="s">
        <v>96</v>
      </c>
      <c r="K99" s="107">
        <f t="shared" si="31"/>
        <v>0</v>
      </c>
      <c r="L99" s="108" t="e">
        <f t="shared" si="28"/>
        <v>#DIV/0!</v>
      </c>
      <c r="M99" s="82" t="e">
        <f t="shared" si="25"/>
        <v>#DIV/0!</v>
      </c>
      <c r="N99" s="109" t="e">
        <f t="shared" si="29"/>
        <v>#DIV/0!</v>
      </c>
    </row>
    <row r="100" spans="1:14" x14ac:dyDescent="0.25">
      <c r="A100" s="110" t="s">
        <v>62</v>
      </c>
      <c r="B100" s="111">
        <f>SUM('P1_VH za uplynulá období_HČ'!E100)</f>
        <v>0</v>
      </c>
      <c r="C100" s="112">
        <v>0</v>
      </c>
      <c r="D100" s="144">
        <f t="shared" si="30"/>
        <v>0</v>
      </c>
      <c r="E100" s="113" t="s">
        <v>96</v>
      </c>
      <c r="F100" s="113" t="s">
        <v>96</v>
      </c>
      <c r="G100" s="113" t="s">
        <v>96</v>
      </c>
      <c r="H100" s="113" t="s">
        <v>96</v>
      </c>
      <c r="I100" s="157">
        <v>0</v>
      </c>
      <c r="J100" s="114" t="s">
        <v>96</v>
      </c>
      <c r="K100" s="107">
        <f t="shared" si="31"/>
        <v>0</v>
      </c>
      <c r="L100" s="108" t="e">
        <f t="shared" si="28"/>
        <v>#DIV/0!</v>
      </c>
      <c r="M100" s="82" t="e">
        <f t="shared" si="25"/>
        <v>#DIV/0!</v>
      </c>
      <c r="N100" s="109" t="e">
        <f t="shared" si="29"/>
        <v>#DIV/0!</v>
      </c>
    </row>
    <row r="101" spans="1:14" x14ac:dyDescent="0.25">
      <c r="A101" s="110" t="s">
        <v>63</v>
      </c>
      <c r="B101" s="111">
        <f>SUM('P1_VH za uplynulá období_HČ'!E101)</f>
        <v>0</v>
      </c>
      <c r="C101" s="112">
        <v>0</v>
      </c>
      <c r="D101" s="144">
        <f t="shared" si="30"/>
        <v>0</v>
      </c>
      <c r="E101" s="113" t="s">
        <v>96</v>
      </c>
      <c r="F101" s="113" t="s">
        <v>96</v>
      </c>
      <c r="G101" s="113" t="s">
        <v>96</v>
      </c>
      <c r="H101" s="113" t="s">
        <v>96</v>
      </c>
      <c r="I101" s="157">
        <v>0</v>
      </c>
      <c r="J101" s="114" t="s">
        <v>96</v>
      </c>
      <c r="K101" s="107">
        <f t="shared" si="31"/>
        <v>0</v>
      </c>
      <c r="L101" s="108" t="e">
        <f t="shared" si="28"/>
        <v>#DIV/0!</v>
      </c>
      <c r="M101" s="82" t="e">
        <f t="shared" si="25"/>
        <v>#DIV/0!</v>
      </c>
      <c r="N101" s="109" t="e">
        <f t="shared" si="29"/>
        <v>#DIV/0!</v>
      </c>
    </row>
    <row r="102" spans="1:14" x14ac:dyDescent="0.25">
      <c r="A102" s="110" t="s">
        <v>64</v>
      </c>
      <c r="B102" s="111">
        <f>SUM('P1_VH za uplynulá období_HČ'!E102)</f>
        <v>0</v>
      </c>
      <c r="C102" s="112">
        <v>0</v>
      </c>
      <c r="D102" s="144">
        <f t="shared" si="30"/>
        <v>0</v>
      </c>
      <c r="E102" s="113" t="s">
        <v>96</v>
      </c>
      <c r="F102" s="113" t="s">
        <v>96</v>
      </c>
      <c r="G102" s="113" t="s">
        <v>96</v>
      </c>
      <c r="H102" s="113" t="s">
        <v>96</v>
      </c>
      <c r="I102" s="157">
        <v>0</v>
      </c>
      <c r="J102" s="114" t="s">
        <v>96</v>
      </c>
      <c r="K102" s="107">
        <f t="shared" si="31"/>
        <v>0</v>
      </c>
      <c r="L102" s="108" t="e">
        <f t="shared" si="28"/>
        <v>#DIV/0!</v>
      </c>
      <c r="M102" s="82" t="e">
        <f t="shared" si="25"/>
        <v>#DIV/0!</v>
      </c>
      <c r="N102" s="109" t="e">
        <f t="shared" si="29"/>
        <v>#DIV/0!</v>
      </c>
    </row>
    <row r="103" spans="1:14" x14ac:dyDescent="0.25">
      <c r="A103" s="110" t="s">
        <v>93</v>
      </c>
      <c r="B103" s="111">
        <f>SUM('P1_VH za uplynulá období_HČ'!E103)</f>
        <v>0</v>
      </c>
      <c r="C103" s="112">
        <v>0</v>
      </c>
      <c r="D103" s="144">
        <f t="shared" si="30"/>
        <v>0</v>
      </c>
      <c r="E103" s="113" t="s">
        <v>96</v>
      </c>
      <c r="F103" s="113" t="s">
        <v>96</v>
      </c>
      <c r="G103" s="113" t="s">
        <v>96</v>
      </c>
      <c r="H103" s="113" t="s">
        <v>96</v>
      </c>
      <c r="I103" s="157">
        <v>0</v>
      </c>
      <c r="J103" s="114" t="s">
        <v>96</v>
      </c>
      <c r="K103" s="107">
        <f t="shared" si="31"/>
        <v>0</v>
      </c>
      <c r="L103" s="108" t="e">
        <f t="shared" si="28"/>
        <v>#DIV/0!</v>
      </c>
      <c r="M103" s="82" t="e">
        <f t="shared" si="25"/>
        <v>#DIV/0!</v>
      </c>
      <c r="N103" s="109" t="e">
        <f t="shared" si="29"/>
        <v>#DIV/0!</v>
      </c>
    </row>
    <row r="104" spans="1:14" x14ac:dyDescent="0.25">
      <c r="A104" s="110" t="s">
        <v>94</v>
      </c>
      <c r="B104" s="111">
        <f>SUM('P1_VH za uplynulá období_HČ'!E104)</f>
        <v>0</v>
      </c>
      <c r="C104" s="112">
        <v>0</v>
      </c>
      <c r="D104" s="144">
        <f t="shared" si="30"/>
        <v>0</v>
      </c>
      <c r="E104" s="113" t="s">
        <v>96</v>
      </c>
      <c r="F104" s="113" t="s">
        <v>96</v>
      </c>
      <c r="G104" s="113" t="s">
        <v>96</v>
      </c>
      <c r="H104" s="113" t="s">
        <v>96</v>
      </c>
      <c r="I104" s="157">
        <v>0</v>
      </c>
      <c r="J104" s="114" t="s">
        <v>96</v>
      </c>
      <c r="K104" s="107">
        <f t="shared" si="31"/>
        <v>0</v>
      </c>
      <c r="L104" s="108" t="e">
        <f t="shared" si="28"/>
        <v>#DIV/0!</v>
      </c>
      <c r="M104" s="82" t="e">
        <f t="shared" si="25"/>
        <v>#DIV/0!</v>
      </c>
      <c r="N104" s="109" t="e">
        <f t="shared" si="29"/>
        <v>#DIV/0!</v>
      </c>
    </row>
    <row r="105" spans="1:14" x14ac:dyDescent="0.25">
      <c r="A105" s="110" t="s">
        <v>65</v>
      </c>
      <c r="B105" s="111">
        <f>SUM('P1_VH za uplynulá období_HČ'!E105)</f>
        <v>122.55</v>
      </c>
      <c r="C105" s="112">
        <f>SUM(C106:C111)</f>
        <v>153</v>
      </c>
      <c r="D105" s="144">
        <f t="shared" si="30"/>
        <v>75</v>
      </c>
      <c r="E105" s="113" t="s">
        <v>96</v>
      </c>
      <c r="F105" s="113" t="s">
        <v>96</v>
      </c>
      <c r="G105" s="113" t="s">
        <v>96</v>
      </c>
      <c r="H105" s="113" t="s">
        <v>96</v>
      </c>
      <c r="I105" s="111">
        <f>SUM(I106:I111)</f>
        <v>75</v>
      </c>
      <c r="J105" s="114" t="s">
        <v>96</v>
      </c>
      <c r="K105" s="107">
        <f t="shared" si="31"/>
        <v>-78</v>
      </c>
      <c r="L105" s="108">
        <f t="shared" si="28"/>
        <v>-0.50980392156862742</v>
      </c>
      <c r="M105" s="82" t="b">
        <f t="shared" si="25"/>
        <v>0</v>
      </c>
      <c r="N105" s="109">
        <f t="shared" si="29"/>
        <v>-0.50980392156862742</v>
      </c>
    </row>
    <row r="106" spans="1:14" x14ac:dyDescent="0.25">
      <c r="A106" s="115" t="s">
        <v>76</v>
      </c>
      <c r="B106" s="116">
        <f>SUM('P1_VH za uplynulá období_HČ'!E106)</f>
        <v>0.40333333333333332</v>
      </c>
      <c r="C106" s="117">
        <v>0</v>
      </c>
      <c r="D106" s="144">
        <f t="shared" si="30"/>
        <v>0</v>
      </c>
      <c r="E106" s="118" t="s">
        <v>96</v>
      </c>
      <c r="F106" s="118" t="s">
        <v>96</v>
      </c>
      <c r="G106" s="118" t="s">
        <v>96</v>
      </c>
      <c r="H106" s="118" t="s">
        <v>96</v>
      </c>
      <c r="I106" s="156">
        <v>0</v>
      </c>
      <c r="J106" s="119" t="s">
        <v>96</v>
      </c>
      <c r="K106" s="107">
        <f t="shared" si="31"/>
        <v>0</v>
      </c>
      <c r="L106" s="108" t="e">
        <f t="shared" si="28"/>
        <v>#DIV/0!</v>
      </c>
      <c r="M106" s="82" t="e">
        <f t="shared" si="25"/>
        <v>#DIV/0!</v>
      </c>
      <c r="N106" s="109" t="e">
        <f t="shared" si="29"/>
        <v>#DIV/0!</v>
      </c>
    </row>
    <row r="107" spans="1:14" x14ac:dyDescent="0.25">
      <c r="A107" s="115" t="s">
        <v>77</v>
      </c>
      <c r="B107" s="116">
        <f>SUM('P1_VH za uplynulá období_HČ'!E107)</f>
        <v>56.96</v>
      </c>
      <c r="C107" s="117">
        <v>63</v>
      </c>
      <c r="D107" s="144">
        <f t="shared" si="30"/>
        <v>75</v>
      </c>
      <c r="E107" s="118" t="s">
        <v>96</v>
      </c>
      <c r="F107" s="118" t="s">
        <v>96</v>
      </c>
      <c r="G107" s="118" t="s">
        <v>96</v>
      </c>
      <c r="H107" s="118" t="s">
        <v>96</v>
      </c>
      <c r="I107" s="156">
        <v>75</v>
      </c>
      <c r="J107" s="119" t="s">
        <v>96</v>
      </c>
      <c r="K107" s="107">
        <f t="shared" si="31"/>
        <v>12</v>
      </c>
      <c r="L107" s="108">
        <f t="shared" si="28"/>
        <v>0.19047619047619047</v>
      </c>
      <c r="M107" s="82" t="b">
        <f t="shared" si="25"/>
        <v>0</v>
      </c>
      <c r="N107" s="109">
        <f t="shared" si="29"/>
        <v>0.19047619047619047</v>
      </c>
    </row>
    <row r="108" spans="1:14" x14ac:dyDescent="0.25">
      <c r="A108" s="115" t="s">
        <v>142</v>
      </c>
      <c r="B108" s="116">
        <f>SUM('P1_VH za uplynulá období_HČ'!E108)</f>
        <v>0</v>
      </c>
      <c r="C108" s="117">
        <v>0</v>
      </c>
      <c r="D108" s="144">
        <f t="shared" si="30"/>
        <v>0</v>
      </c>
      <c r="E108" s="118" t="s">
        <v>96</v>
      </c>
      <c r="F108" s="118" t="s">
        <v>96</v>
      </c>
      <c r="G108" s="118" t="s">
        <v>96</v>
      </c>
      <c r="H108" s="118" t="s">
        <v>96</v>
      </c>
      <c r="I108" s="156">
        <v>0</v>
      </c>
      <c r="J108" s="119" t="s">
        <v>96</v>
      </c>
      <c r="K108" s="107">
        <f t="shared" si="31"/>
        <v>0</v>
      </c>
      <c r="L108" s="108" t="e">
        <f t="shared" si="28"/>
        <v>#DIV/0!</v>
      </c>
      <c r="M108" s="82" t="e">
        <f t="shared" si="25"/>
        <v>#DIV/0!</v>
      </c>
      <c r="N108" s="109" t="e">
        <f t="shared" si="29"/>
        <v>#DIV/0!</v>
      </c>
    </row>
    <row r="109" spans="1:14" x14ac:dyDescent="0.25">
      <c r="A109" s="115" t="s">
        <v>78</v>
      </c>
      <c r="B109" s="116">
        <f>SUM('P1_VH za uplynulá období_HČ'!E109)</f>
        <v>65.186666666666667</v>
      </c>
      <c r="C109" s="117">
        <v>90</v>
      </c>
      <c r="D109" s="144">
        <f t="shared" si="30"/>
        <v>0</v>
      </c>
      <c r="E109" s="118" t="s">
        <v>96</v>
      </c>
      <c r="F109" s="118" t="s">
        <v>96</v>
      </c>
      <c r="G109" s="118" t="s">
        <v>96</v>
      </c>
      <c r="H109" s="118" t="s">
        <v>96</v>
      </c>
      <c r="I109" s="156">
        <v>0</v>
      </c>
      <c r="J109" s="119" t="s">
        <v>96</v>
      </c>
      <c r="K109" s="107">
        <f t="shared" si="31"/>
        <v>-90</v>
      </c>
      <c r="L109" s="108">
        <f t="shared" si="28"/>
        <v>-1</v>
      </c>
      <c r="M109" s="82" t="b">
        <f t="shared" si="25"/>
        <v>0</v>
      </c>
      <c r="N109" s="109">
        <f t="shared" si="29"/>
        <v>-1</v>
      </c>
    </row>
    <row r="110" spans="1:14" x14ac:dyDescent="0.25">
      <c r="A110" s="115" t="s">
        <v>79</v>
      </c>
      <c r="B110" s="116">
        <f>SUM('P1_VH za uplynulá období_HČ'!E110)</f>
        <v>0</v>
      </c>
      <c r="C110" s="117">
        <v>0</v>
      </c>
      <c r="D110" s="144">
        <f t="shared" si="30"/>
        <v>0</v>
      </c>
      <c r="E110" s="118" t="s">
        <v>96</v>
      </c>
      <c r="F110" s="118" t="s">
        <v>96</v>
      </c>
      <c r="G110" s="118" t="s">
        <v>96</v>
      </c>
      <c r="H110" s="118" t="s">
        <v>96</v>
      </c>
      <c r="I110" s="156">
        <v>0</v>
      </c>
      <c r="J110" s="119" t="s">
        <v>96</v>
      </c>
      <c r="K110" s="107">
        <f t="shared" si="31"/>
        <v>0</v>
      </c>
      <c r="L110" s="108" t="e">
        <f t="shared" si="28"/>
        <v>#DIV/0!</v>
      </c>
      <c r="M110" s="82" t="e">
        <f t="shared" si="25"/>
        <v>#DIV/0!</v>
      </c>
      <c r="N110" s="109" t="e">
        <f t="shared" si="29"/>
        <v>#DIV/0!</v>
      </c>
    </row>
    <row r="111" spans="1:14" x14ac:dyDescent="0.25">
      <c r="A111" s="115" t="s">
        <v>143</v>
      </c>
      <c r="B111" s="116">
        <f>SUM('P1_VH za uplynulá období_HČ'!E111)</f>
        <v>0</v>
      </c>
      <c r="C111" s="117">
        <v>0</v>
      </c>
      <c r="D111" s="144">
        <f t="shared" si="30"/>
        <v>0</v>
      </c>
      <c r="E111" s="118" t="s">
        <v>96</v>
      </c>
      <c r="F111" s="118" t="s">
        <v>96</v>
      </c>
      <c r="G111" s="118" t="s">
        <v>96</v>
      </c>
      <c r="H111" s="118" t="s">
        <v>96</v>
      </c>
      <c r="I111" s="156">
        <v>0</v>
      </c>
      <c r="J111" s="119" t="s">
        <v>96</v>
      </c>
      <c r="K111" s="107">
        <f t="shared" si="31"/>
        <v>0</v>
      </c>
      <c r="L111" s="108" t="e">
        <f t="shared" si="28"/>
        <v>#DIV/0!</v>
      </c>
      <c r="M111" s="82" t="e">
        <f t="shared" si="25"/>
        <v>#DIV/0!</v>
      </c>
      <c r="N111" s="109" t="e">
        <f t="shared" si="29"/>
        <v>#DIV/0!</v>
      </c>
    </row>
    <row r="112" spans="1:14" x14ac:dyDescent="0.25">
      <c r="A112" s="110" t="s">
        <v>66</v>
      </c>
      <c r="B112" s="111">
        <f>SUM('P1_VH za uplynulá období_HČ'!E112)</f>
        <v>0</v>
      </c>
      <c r="C112" s="112">
        <v>0</v>
      </c>
      <c r="D112" s="144">
        <f t="shared" si="30"/>
        <v>0</v>
      </c>
      <c r="E112" s="113" t="s">
        <v>96</v>
      </c>
      <c r="F112" s="113" t="s">
        <v>96</v>
      </c>
      <c r="G112" s="113" t="s">
        <v>96</v>
      </c>
      <c r="H112" s="147" t="s">
        <v>96</v>
      </c>
      <c r="I112" s="158">
        <v>0</v>
      </c>
      <c r="J112" s="148" t="s">
        <v>96</v>
      </c>
      <c r="K112" s="107">
        <f t="shared" si="31"/>
        <v>0</v>
      </c>
      <c r="L112" s="108" t="e">
        <f t="shared" si="28"/>
        <v>#DIV/0!</v>
      </c>
      <c r="M112" s="82" t="e">
        <f t="shared" si="25"/>
        <v>#DIV/0!</v>
      </c>
      <c r="N112" s="109" t="e">
        <f t="shared" si="29"/>
        <v>#DIV/0!</v>
      </c>
    </row>
    <row r="113" spans="1:15" x14ac:dyDescent="0.25">
      <c r="A113" s="110" t="s">
        <v>67</v>
      </c>
      <c r="B113" s="111">
        <f>SUM('P1_VH za uplynulá období_HČ'!E113)</f>
        <v>0.31</v>
      </c>
      <c r="C113" s="112">
        <v>0.3</v>
      </c>
      <c r="D113" s="144">
        <f t="shared" si="30"/>
        <v>0.3</v>
      </c>
      <c r="E113" s="113" t="s">
        <v>96</v>
      </c>
      <c r="F113" s="113" t="s">
        <v>96</v>
      </c>
      <c r="G113" s="113" t="s">
        <v>96</v>
      </c>
      <c r="H113" s="147" t="s">
        <v>96</v>
      </c>
      <c r="I113" s="158">
        <v>0.3</v>
      </c>
      <c r="J113" s="148" t="s">
        <v>96</v>
      </c>
      <c r="K113" s="107">
        <f t="shared" si="31"/>
        <v>0</v>
      </c>
      <c r="L113" s="108">
        <f t="shared" si="28"/>
        <v>0</v>
      </c>
      <c r="M113" s="82" t="b">
        <f t="shared" si="25"/>
        <v>1</v>
      </c>
      <c r="N113" s="109" t="str">
        <f t="shared" si="29"/>
        <v>-</v>
      </c>
    </row>
    <row r="114" spans="1:15" x14ac:dyDescent="0.25">
      <c r="A114" s="110" t="s">
        <v>145</v>
      </c>
      <c r="B114" s="111">
        <f>SUM('P1_VH za uplynulá období_HČ'!E114)</f>
        <v>0</v>
      </c>
      <c r="C114" s="112">
        <v>0</v>
      </c>
      <c r="D114" s="144">
        <f t="shared" si="30"/>
        <v>0</v>
      </c>
      <c r="E114" s="113" t="s">
        <v>96</v>
      </c>
      <c r="F114" s="113" t="s">
        <v>96</v>
      </c>
      <c r="G114" s="113" t="s">
        <v>96</v>
      </c>
      <c r="H114" s="147" t="s">
        <v>96</v>
      </c>
      <c r="I114" s="158">
        <v>0</v>
      </c>
      <c r="J114" s="148" t="s">
        <v>96</v>
      </c>
      <c r="K114" s="107">
        <f t="shared" si="31"/>
        <v>0</v>
      </c>
      <c r="L114" s="108" t="e">
        <f t="shared" si="28"/>
        <v>#DIV/0!</v>
      </c>
      <c r="M114" s="82" t="e">
        <f t="shared" si="25"/>
        <v>#DIV/0!</v>
      </c>
      <c r="N114" s="109" t="e">
        <f t="shared" si="29"/>
        <v>#DIV/0!</v>
      </c>
    </row>
    <row r="115" spans="1:15" x14ac:dyDescent="0.25">
      <c r="A115" s="110" t="s">
        <v>68</v>
      </c>
      <c r="B115" s="111">
        <f>SUM('P1_VH za uplynulá období_HČ'!E115)</f>
        <v>0</v>
      </c>
      <c r="C115" s="112">
        <v>0</v>
      </c>
      <c r="D115" s="144">
        <f>SUM(E115:J115)</f>
        <v>0</v>
      </c>
      <c r="E115" s="113" t="s">
        <v>96</v>
      </c>
      <c r="F115" s="113" t="s">
        <v>96</v>
      </c>
      <c r="G115" s="113" t="s">
        <v>96</v>
      </c>
      <c r="H115" s="147" t="s">
        <v>96</v>
      </c>
      <c r="I115" s="158">
        <v>0</v>
      </c>
      <c r="J115" s="148" t="s">
        <v>96</v>
      </c>
      <c r="K115" s="107">
        <f t="shared" si="31"/>
        <v>0</v>
      </c>
      <c r="L115" s="108" t="e">
        <f t="shared" si="28"/>
        <v>#DIV/0!</v>
      </c>
      <c r="M115" s="82" t="e">
        <f t="shared" si="25"/>
        <v>#DIV/0!</v>
      </c>
      <c r="N115" s="109" t="e">
        <f t="shared" si="29"/>
        <v>#DIV/0!</v>
      </c>
    </row>
    <row r="116" spans="1:15" x14ac:dyDescent="0.25">
      <c r="A116" s="110" t="s">
        <v>69</v>
      </c>
      <c r="B116" s="111">
        <f>SUM('P1_VH za uplynulá období_HČ'!E116)</f>
        <v>0</v>
      </c>
      <c r="C116" s="112">
        <v>0</v>
      </c>
      <c r="D116" s="144">
        <f t="shared" si="30"/>
        <v>0</v>
      </c>
      <c r="E116" s="113" t="s">
        <v>96</v>
      </c>
      <c r="F116" s="113" t="s">
        <v>96</v>
      </c>
      <c r="G116" s="113" t="s">
        <v>96</v>
      </c>
      <c r="H116" s="147" t="s">
        <v>96</v>
      </c>
      <c r="I116" s="158">
        <v>0</v>
      </c>
      <c r="J116" s="148" t="s">
        <v>96</v>
      </c>
      <c r="K116" s="107">
        <f t="shared" si="31"/>
        <v>0</v>
      </c>
      <c r="L116" s="108" t="e">
        <f t="shared" si="28"/>
        <v>#DIV/0!</v>
      </c>
      <c r="M116" s="82" t="e">
        <f t="shared" si="25"/>
        <v>#DIV/0!</v>
      </c>
      <c r="N116" s="109" t="e">
        <f t="shared" si="29"/>
        <v>#DIV/0!</v>
      </c>
    </row>
    <row r="117" spans="1:15" x14ac:dyDescent="0.25">
      <c r="A117" s="120" t="s">
        <v>95</v>
      </c>
      <c r="B117" s="111">
        <f>SUM('P1_VH za uplynulá období_HČ'!E117)</f>
        <v>9452.6833333333343</v>
      </c>
      <c r="C117" s="112">
        <f>SUM(C118,C123,C125,C126,C131,C132,C133)</f>
        <v>11682.62</v>
      </c>
      <c r="D117" s="144">
        <f>SUM(D118,D123,D125,D126,D131,D132,D133)</f>
        <v>12601.333000000001</v>
      </c>
      <c r="E117" s="89">
        <f>SUM(E118)</f>
        <v>952</v>
      </c>
      <c r="F117" s="89">
        <f>SUM(F118)</f>
        <v>0</v>
      </c>
      <c r="G117" s="89">
        <f>SUM(G123)</f>
        <v>0</v>
      </c>
      <c r="H117" s="89">
        <f>SUM(H126)</f>
        <v>11641.333000000001</v>
      </c>
      <c r="I117" s="113" t="s">
        <v>96</v>
      </c>
      <c r="J117" s="114">
        <f>SUM(J125,J131:J133)</f>
        <v>8</v>
      </c>
      <c r="K117" s="107">
        <f t="shared" si="31"/>
        <v>918.71299999999974</v>
      </c>
      <c r="L117" s="108">
        <f t="shared" si="28"/>
        <v>7.86392949526733E-2</v>
      </c>
      <c r="M117" s="82" t="b">
        <f t="shared" si="25"/>
        <v>1</v>
      </c>
      <c r="N117" s="109" t="str">
        <f t="shared" si="29"/>
        <v>-</v>
      </c>
    </row>
    <row r="118" spans="1:15" x14ac:dyDescent="0.25">
      <c r="A118" s="233" t="s">
        <v>147</v>
      </c>
      <c r="B118" s="234">
        <f>SUM('P1_VH za uplynulá období_HČ'!E118)</f>
        <v>837.82333333333338</v>
      </c>
      <c r="C118" s="235">
        <f>SUM(C119:C122)</f>
        <v>865</v>
      </c>
      <c r="D118" s="236">
        <f>SUM(E118:J118)</f>
        <v>952</v>
      </c>
      <c r="E118" s="234">
        <f>SUM(E119:E133)</f>
        <v>952</v>
      </c>
      <c r="F118" s="234">
        <f>SUM(F122)</f>
        <v>0</v>
      </c>
      <c r="G118" s="237" t="s">
        <v>96</v>
      </c>
      <c r="H118" s="237" t="s">
        <v>96</v>
      </c>
      <c r="I118" s="237" t="s">
        <v>96</v>
      </c>
      <c r="J118" s="238" t="s">
        <v>96</v>
      </c>
      <c r="K118" s="239">
        <f t="shared" si="31"/>
        <v>87</v>
      </c>
      <c r="L118" s="240">
        <f t="shared" si="28"/>
        <v>0.10057803468208082</v>
      </c>
      <c r="M118" s="241" t="b">
        <f t="shared" si="25"/>
        <v>0</v>
      </c>
      <c r="N118" s="242">
        <f t="shared" si="29"/>
        <v>0.10057803468208082</v>
      </c>
    </row>
    <row r="119" spans="1:15" x14ac:dyDescent="0.25">
      <c r="A119" s="121" t="s">
        <v>144</v>
      </c>
      <c r="B119" s="116">
        <f>SUM('P1_VH za uplynulá období_HČ'!E119)</f>
        <v>783.33333333333337</v>
      </c>
      <c r="C119" s="117">
        <v>865</v>
      </c>
      <c r="D119" s="144">
        <f>SUM(E119:J119)</f>
        <v>865</v>
      </c>
      <c r="E119" s="159">
        <v>865</v>
      </c>
      <c r="F119" s="118" t="s">
        <v>96</v>
      </c>
      <c r="G119" s="118" t="s">
        <v>96</v>
      </c>
      <c r="H119" s="118" t="s">
        <v>96</v>
      </c>
      <c r="I119" s="118" t="s">
        <v>96</v>
      </c>
      <c r="J119" s="119" t="s">
        <v>96</v>
      </c>
      <c r="K119" s="107">
        <f t="shared" si="31"/>
        <v>0</v>
      </c>
      <c r="L119" s="108">
        <f t="shared" si="28"/>
        <v>0</v>
      </c>
      <c r="M119" s="82" t="b">
        <f t="shared" ref="M119:M138" si="32">AND(ABS((SUM(D119/C119)-1))&gt;-0.09999,(ABS((SUM(D119/C119)-1)))&lt;0.09999)</f>
        <v>1</v>
      </c>
      <c r="N119" s="109" t="str">
        <f t="shared" si="29"/>
        <v>-</v>
      </c>
    </row>
    <row r="120" spans="1:15" x14ac:dyDescent="0.25">
      <c r="A120" s="115" t="s">
        <v>151</v>
      </c>
      <c r="B120" s="116">
        <f>SUM('P1_VH za uplynulá období_HČ'!E120)</f>
        <v>54.49</v>
      </c>
      <c r="C120" s="117">
        <v>0</v>
      </c>
      <c r="D120" s="144">
        <f t="shared" si="30"/>
        <v>0</v>
      </c>
      <c r="E120" s="159">
        <v>0</v>
      </c>
      <c r="F120" s="118" t="s">
        <v>96</v>
      </c>
      <c r="G120" s="118" t="s">
        <v>96</v>
      </c>
      <c r="H120" s="118" t="s">
        <v>96</v>
      </c>
      <c r="I120" s="118" t="s">
        <v>96</v>
      </c>
      <c r="J120" s="119" t="s">
        <v>96</v>
      </c>
      <c r="K120" s="107">
        <f t="shared" si="31"/>
        <v>0</v>
      </c>
      <c r="L120" s="108" t="e">
        <f t="shared" si="28"/>
        <v>#DIV/0!</v>
      </c>
      <c r="M120" s="82" t="e">
        <f t="shared" si="32"/>
        <v>#DIV/0!</v>
      </c>
      <c r="N120" s="109" t="e">
        <f t="shared" si="29"/>
        <v>#DIV/0!</v>
      </c>
    </row>
    <row r="121" spans="1:15" x14ac:dyDescent="0.25">
      <c r="A121" s="115" t="s">
        <v>152</v>
      </c>
      <c r="B121" s="116">
        <f>SUM('P1_VH za uplynulá období_HČ'!E121)</f>
        <v>0</v>
      </c>
      <c r="C121" s="117">
        <v>0</v>
      </c>
      <c r="D121" s="144">
        <f t="shared" si="30"/>
        <v>87</v>
      </c>
      <c r="E121" s="159">
        <v>87</v>
      </c>
      <c r="F121" s="118" t="s">
        <v>96</v>
      </c>
      <c r="G121" s="118" t="s">
        <v>96</v>
      </c>
      <c r="H121" s="118" t="s">
        <v>96</v>
      </c>
      <c r="I121" s="118" t="s">
        <v>96</v>
      </c>
      <c r="J121" s="119" t="s">
        <v>96</v>
      </c>
      <c r="K121" s="107">
        <f t="shared" si="31"/>
        <v>87</v>
      </c>
      <c r="L121" s="108" t="e">
        <f t="shared" si="28"/>
        <v>#DIV/0!</v>
      </c>
      <c r="M121" s="82" t="e">
        <f t="shared" si="32"/>
        <v>#DIV/0!</v>
      </c>
      <c r="N121" s="109" t="e">
        <f t="shared" si="29"/>
        <v>#DIV/0!</v>
      </c>
    </row>
    <row r="122" spans="1:15" x14ac:dyDescent="0.25">
      <c r="A122" s="48" t="s">
        <v>171</v>
      </c>
      <c r="B122" s="116">
        <f>SUM('P1_VH za uplynulá období_HČ'!E122)</f>
        <v>0</v>
      </c>
      <c r="C122" s="117">
        <v>0</v>
      </c>
      <c r="D122" s="144">
        <f t="shared" si="30"/>
        <v>0</v>
      </c>
      <c r="E122" s="118" t="s">
        <v>96</v>
      </c>
      <c r="F122" s="159">
        <v>0</v>
      </c>
      <c r="G122" s="118" t="s">
        <v>96</v>
      </c>
      <c r="H122" s="118" t="s">
        <v>96</v>
      </c>
      <c r="I122" s="118" t="s">
        <v>96</v>
      </c>
      <c r="J122" s="119" t="s">
        <v>96</v>
      </c>
      <c r="K122" s="107">
        <f t="shared" si="31"/>
        <v>0</v>
      </c>
      <c r="L122" s="108" t="e">
        <f t="shared" si="28"/>
        <v>#DIV/0!</v>
      </c>
      <c r="M122" s="82" t="e">
        <f t="shared" si="32"/>
        <v>#DIV/0!</v>
      </c>
      <c r="N122" s="109" t="e">
        <f t="shared" si="29"/>
        <v>#DIV/0!</v>
      </c>
      <c r="O122" s="122"/>
    </row>
    <row r="123" spans="1:15" x14ac:dyDescent="0.25">
      <c r="A123" s="250" t="s">
        <v>148</v>
      </c>
      <c r="B123" s="234">
        <f>SUM('P1_VH za uplynulá období_HČ'!E123)</f>
        <v>0</v>
      </c>
      <c r="C123" s="235">
        <f>SUM(C124:C124)</f>
        <v>0</v>
      </c>
      <c r="D123" s="236">
        <f>SUM(E123:J123)</f>
        <v>0</v>
      </c>
      <c r="E123" s="237" t="s">
        <v>96</v>
      </c>
      <c r="F123" s="237" t="s">
        <v>96</v>
      </c>
      <c r="G123" s="234">
        <f>SUM(G124:G124)</f>
        <v>0</v>
      </c>
      <c r="H123" s="237" t="s">
        <v>96</v>
      </c>
      <c r="I123" s="237" t="s">
        <v>96</v>
      </c>
      <c r="J123" s="238" t="s">
        <v>96</v>
      </c>
      <c r="K123" s="239">
        <f t="shared" si="31"/>
        <v>0</v>
      </c>
      <c r="L123" s="241" t="e">
        <f t="shared" si="28"/>
        <v>#DIV/0!</v>
      </c>
      <c r="M123" s="241" t="e">
        <f t="shared" si="32"/>
        <v>#DIV/0!</v>
      </c>
      <c r="N123" s="242" t="e">
        <f t="shared" si="29"/>
        <v>#DIV/0!</v>
      </c>
    </row>
    <row r="124" spans="1:15" x14ac:dyDescent="0.25">
      <c r="A124" s="115" t="s">
        <v>149</v>
      </c>
      <c r="B124" s="116">
        <f>SUM('P1_VH za uplynulá období_HČ'!E124)</f>
        <v>0</v>
      </c>
      <c r="C124" s="117">
        <v>0</v>
      </c>
      <c r="D124" s="144">
        <f t="shared" si="30"/>
        <v>0</v>
      </c>
      <c r="E124" s="118" t="s">
        <v>96</v>
      </c>
      <c r="F124" s="118" t="s">
        <v>96</v>
      </c>
      <c r="G124" s="159">
        <v>0</v>
      </c>
      <c r="H124" s="118" t="s">
        <v>96</v>
      </c>
      <c r="I124" s="118" t="s">
        <v>96</v>
      </c>
      <c r="J124" s="119" t="s">
        <v>96</v>
      </c>
      <c r="K124" s="107">
        <f t="shared" si="31"/>
        <v>0</v>
      </c>
      <c r="L124" s="108" t="e">
        <f t="shared" si="28"/>
        <v>#DIV/0!</v>
      </c>
      <c r="M124" s="82" t="e">
        <f t="shared" si="32"/>
        <v>#DIV/0!</v>
      </c>
      <c r="N124" s="109" t="e">
        <f t="shared" si="29"/>
        <v>#DIV/0!</v>
      </c>
    </row>
    <row r="125" spans="1:15" ht="15" customHeight="1" x14ac:dyDescent="0.25">
      <c r="A125" s="250" t="s">
        <v>155</v>
      </c>
      <c r="B125" s="234">
        <f>SUM('P1_VH za uplynulá období_HČ'!E125)</f>
        <v>7.666666666666667</v>
      </c>
      <c r="C125" s="235">
        <v>8</v>
      </c>
      <c r="D125" s="236">
        <f t="shared" si="30"/>
        <v>8</v>
      </c>
      <c r="E125" s="237" t="s">
        <v>96</v>
      </c>
      <c r="F125" s="237" t="s">
        <v>96</v>
      </c>
      <c r="G125" s="237" t="s">
        <v>96</v>
      </c>
      <c r="H125" s="237" t="s">
        <v>96</v>
      </c>
      <c r="I125" s="237" t="s">
        <v>96</v>
      </c>
      <c r="J125" s="251">
        <v>8</v>
      </c>
      <c r="K125" s="239">
        <f t="shared" si="31"/>
        <v>0</v>
      </c>
      <c r="L125" s="241">
        <f t="shared" si="28"/>
        <v>0</v>
      </c>
      <c r="M125" s="241" t="b">
        <f t="shared" si="32"/>
        <v>1</v>
      </c>
      <c r="N125" s="242" t="str">
        <f t="shared" si="29"/>
        <v>-</v>
      </c>
    </row>
    <row r="126" spans="1:15" x14ac:dyDescent="0.25">
      <c r="A126" s="250" t="s">
        <v>150</v>
      </c>
      <c r="B126" s="234">
        <f>SUM('P1_VH za uplynulá období_HČ'!E126)</f>
        <v>8607.1933333333345</v>
      </c>
      <c r="C126" s="235">
        <f>SUM(C127:C130)</f>
        <v>10809.62</v>
      </c>
      <c r="D126" s="236">
        <f t="shared" si="30"/>
        <v>11641.333000000001</v>
      </c>
      <c r="E126" s="237" t="s">
        <v>96</v>
      </c>
      <c r="F126" s="237" t="s">
        <v>96</v>
      </c>
      <c r="G126" s="237" t="s">
        <v>96</v>
      </c>
      <c r="H126" s="234">
        <f>SUM(H127:H130)</f>
        <v>11641.333000000001</v>
      </c>
      <c r="I126" s="237" t="s">
        <v>96</v>
      </c>
      <c r="J126" s="238" t="s">
        <v>96</v>
      </c>
      <c r="K126" s="239">
        <f t="shared" si="31"/>
        <v>831.71299999999974</v>
      </c>
      <c r="L126" s="241">
        <f t="shared" si="28"/>
        <v>7.6941927653330966E-2</v>
      </c>
      <c r="M126" s="241" t="b">
        <f t="shared" si="32"/>
        <v>1</v>
      </c>
      <c r="N126" s="242" t="str">
        <f t="shared" si="29"/>
        <v>-</v>
      </c>
    </row>
    <row r="127" spans="1:15" ht="15" customHeight="1" x14ac:dyDescent="0.25">
      <c r="A127" s="115" t="s">
        <v>153</v>
      </c>
      <c r="B127" s="116">
        <f>SUM('P1_VH za uplynulá období_HČ'!E127)</f>
        <v>8330.6033333333326</v>
      </c>
      <c r="C127" s="117">
        <v>10522.33</v>
      </c>
      <c r="D127" s="144">
        <f t="shared" si="30"/>
        <v>11256.78</v>
      </c>
      <c r="E127" s="118" t="s">
        <v>96</v>
      </c>
      <c r="F127" s="118" t="s">
        <v>96</v>
      </c>
      <c r="G127" s="118" t="s">
        <v>96</v>
      </c>
      <c r="H127" s="159">
        <v>11256.78</v>
      </c>
      <c r="I127" s="118" t="s">
        <v>96</v>
      </c>
      <c r="J127" s="119" t="s">
        <v>96</v>
      </c>
      <c r="K127" s="107">
        <f t="shared" si="31"/>
        <v>734.45000000000073</v>
      </c>
      <c r="L127" s="108">
        <f t="shared" si="28"/>
        <v>6.9799179459302252E-2</v>
      </c>
      <c r="M127" s="82" t="b">
        <f t="shared" si="32"/>
        <v>1</v>
      </c>
      <c r="N127" s="109" t="str">
        <f t="shared" si="29"/>
        <v>-</v>
      </c>
    </row>
    <row r="128" spans="1:15" ht="15" customHeight="1" x14ac:dyDescent="0.25">
      <c r="A128" s="115" t="s">
        <v>154</v>
      </c>
      <c r="B128" s="116">
        <f>SUM('P1_VH za uplynulá období_HČ'!E128)</f>
        <v>87.633333333333326</v>
      </c>
      <c r="C128" s="117">
        <v>92.54</v>
      </c>
      <c r="D128" s="144">
        <f t="shared" si="30"/>
        <v>96.3</v>
      </c>
      <c r="E128" s="118" t="s">
        <v>96</v>
      </c>
      <c r="F128" s="118" t="s">
        <v>96</v>
      </c>
      <c r="G128" s="118" t="s">
        <v>96</v>
      </c>
      <c r="H128" s="159">
        <v>96.3</v>
      </c>
      <c r="I128" s="118" t="s">
        <v>96</v>
      </c>
      <c r="J128" s="119" t="s">
        <v>96</v>
      </c>
      <c r="K128" s="107">
        <f t="shared" si="31"/>
        <v>3.7599999999999909</v>
      </c>
      <c r="L128" s="108">
        <f t="shared" si="28"/>
        <v>4.0631078452560976E-2</v>
      </c>
      <c r="M128" s="82" t="b">
        <f t="shared" si="32"/>
        <v>1</v>
      </c>
      <c r="N128" s="109" t="str">
        <f t="shared" si="29"/>
        <v>-</v>
      </c>
    </row>
    <row r="129" spans="1:14" ht="15" customHeight="1" x14ac:dyDescent="0.25">
      <c r="A129" s="115" t="s">
        <v>184</v>
      </c>
      <c r="B129" s="116">
        <f>SUM('P1_VH za uplynulá období_HČ'!E129)</f>
        <v>188.95666666666668</v>
      </c>
      <c r="C129" s="117">
        <v>194.75</v>
      </c>
      <c r="D129" s="144">
        <f t="shared" ref="D129" si="33">SUM(E129:J129)</f>
        <v>288.25299999999999</v>
      </c>
      <c r="E129" s="118" t="s">
        <v>96</v>
      </c>
      <c r="F129" s="118" t="s">
        <v>96</v>
      </c>
      <c r="G129" s="118" t="s">
        <v>96</v>
      </c>
      <c r="H129" s="159">
        <v>288.25299999999999</v>
      </c>
      <c r="I129" s="118" t="s">
        <v>96</v>
      </c>
      <c r="J129" s="119" t="s">
        <v>96</v>
      </c>
      <c r="K129" s="107">
        <f t="shared" ref="K129" si="34">SUM(D129-C129)</f>
        <v>93.502999999999986</v>
      </c>
      <c r="L129" s="108">
        <f t="shared" ref="L129" si="35">SUM(D129/C129)-1</f>
        <v>0.48011810012836964</v>
      </c>
      <c r="M129" s="82" t="b">
        <f t="shared" ref="M129" si="36">AND(ABS((SUM(D129/C129)-1))&gt;-0.09999,(ABS((SUM(D129/C129)-1)))&lt;0.09999)</f>
        <v>0</v>
      </c>
      <c r="N129" s="109">
        <f t="shared" ref="N129" si="37">IF(M129=TRUE,"-",L129)</f>
        <v>0.48011810012836964</v>
      </c>
    </row>
    <row r="130" spans="1:14" ht="15" customHeight="1" x14ac:dyDescent="0.25">
      <c r="A130" s="115" t="s">
        <v>149</v>
      </c>
      <c r="B130" s="116">
        <f>SUM('P1_VH za uplynulá období_HČ'!E130)</f>
        <v>0</v>
      </c>
      <c r="C130" s="117">
        <v>0</v>
      </c>
      <c r="D130" s="144">
        <f t="shared" si="30"/>
        <v>0</v>
      </c>
      <c r="E130" s="123" t="s">
        <v>96</v>
      </c>
      <c r="F130" s="123" t="s">
        <v>96</v>
      </c>
      <c r="G130" s="123" t="s">
        <v>96</v>
      </c>
      <c r="H130" s="160">
        <v>0</v>
      </c>
      <c r="I130" s="123" t="s">
        <v>96</v>
      </c>
      <c r="J130" s="124" t="s">
        <v>96</v>
      </c>
      <c r="K130" s="107">
        <f t="shared" si="31"/>
        <v>0</v>
      </c>
      <c r="L130" s="108" t="e">
        <f t="shared" si="28"/>
        <v>#DIV/0!</v>
      </c>
      <c r="M130" s="82" t="e">
        <f t="shared" si="32"/>
        <v>#DIV/0!</v>
      </c>
      <c r="N130" s="109" t="e">
        <f t="shared" si="29"/>
        <v>#DIV/0!</v>
      </c>
    </row>
    <row r="131" spans="1:14" ht="15" customHeight="1" x14ac:dyDescent="0.25">
      <c r="A131" s="250" t="s">
        <v>156</v>
      </c>
      <c r="B131" s="234">
        <f>SUM('P1_VH za uplynulá období_HČ'!E131)</f>
        <v>0</v>
      </c>
      <c r="C131" s="235">
        <v>0</v>
      </c>
      <c r="D131" s="236">
        <f t="shared" si="30"/>
        <v>0</v>
      </c>
      <c r="E131" s="252" t="s">
        <v>96</v>
      </c>
      <c r="F131" s="252" t="s">
        <v>96</v>
      </c>
      <c r="G131" s="252" t="s">
        <v>96</v>
      </c>
      <c r="H131" s="252" t="s">
        <v>96</v>
      </c>
      <c r="I131" s="252" t="s">
        <v>96</v>
      </c>
      <c r="J131" s="253">
        <v>0</v>
      </c>
      <c r="K131" s="239">
        <f t="shared" si="31"/>
        <v>0</v>
      </c>
      <c r="L131" s="241" t="e">
        <f t="shared" si="28"/>
        <v>#DIV/0!</v>
      </c>
      <c r="M131" s="241" t="e">
        <f t="shared" si="32"/>
        <v>#DIV/0!</v>
      </c>
      <c r="N131" s="242" t="e">
        <f t="shared" si="29"/>
        <v>#DIV/0!</v>
      </c>
    </row>
    <row r="132" spans="1:14" ht="15" customHeight="1" x14ac:dyDescent="0.25">
      <c r="A132" s="250" t="s">
        <v>157</v>
      </c>
      <c r="B132" s="234">
        <f>SUM('P1_VH za uplynulá období_HČ'!E132)</f>
        <v>0</v>
      </c>
      <c r="C132" s="235">
        <v>0</v>
      </c>
      <c r="D132" s="236">
        <f t="shared" si="30"/>
        <v>0</v>
      </c>
      <c r="E132" s="252" t="s">
        <v>96</v>
      </c>
      <c r="F132" s="252" t="s">
        <v>96</v>
      </c>
      <c r="G132" s="252" t="s">
        <v>96</v>
      </c>
      <c r="H132" s="252" t="s">
        <v>96</v>
      </c>
      <c r="I132" s="252" t="s">
        <v>96</v>
      </c>
      <c r="J132" s="253">
        <v>0</v>
      </c>
      <c r="K132" s="239">
        <f t="shared" si="31"/>
        <v>0</v>
      </c>
      <c r="L132" s="241" t="e">
        <f t="shared" si="28"/>
        <v>#DIV/0!</v>
      </c>
      <c r="M132" s="241" t="e">
        <f t="shared" si="32"/>
        <v>#DIV/0!</v>
      </c>
      <c r="N132" s="242" t="e">
        <f t="shared" si="29"/>
        <v>#DIV/0!</v>
      </c>
    </row>
    <row r="133" spans="1:14" ht="15" customHeight="1" thickBot="1" x14ac:dyDescent="0.3">
      <c r="A133" s="254" t="s">
        <v>158</v>
      </c>
      <c r="B133" s="255">
        <f>SUM('P1_VH za uplynulá období_HČ'!E133)</f>
        <v>0</v>
      </c>
      <c r="C133" s="256">
        <v>0</v>
      </c>
      <c r="D133" s="257">
        <f t="shared" si="30"/>
        <v>0</v>
      </c>
      <c r="E133" s="258" t="s">
        <v>96</v>
      </c>
      <c r="F133" s="258" t="s">
        <v>96</v>
      </c>
      <c r="G133" s="258" t="s">
        <v>96</v>
      </c>
      <c r="H133" s="258" t="s">
        <v>96</v>
      </c>
      <c r="I133" s="258" t="s">
        <v>96</v>
      </c>
      <c r="J133" s="259">
        <v>0</v>
      </c>
      <c r="K133" s="260">
        <f t="shared" si="31"/>
        <v>0</v>
      </c>
      <c r="L133" s="261" t="e">
        <f t="shared" si="28"/>
        <v>#DIV/0!</v>
      </c>
      <c r="M133" s="261" t="e">
        <f t="shared" si="32"/>
        <v>#DIV/0!</v>
      </c>
      <c r="N133" s="262" t="e">
        <f t="shared" si="29"/>
        <v>#DIV/0!</v>
      </c>
    </row>
    <row r="134" spans="1:14" ht="21" customHeight="1" thickBot="1" x14ac:dyDescent="0.3">
      <c r="A134" s="125" t="s">
        <v>55</v>
      </c>
      <c r="B134" s="126">
        <f>SUM('P1_VH za uplynulá období_HČ'!E134)</f>
        <v>11051.230000000001</v>
      </c>
      <c r="C134" s="127">
        <f>SUM(C84,C85,C92,C95:C96,C99:C105,C112:C117)</f>
        <v>13297.51</v>
      </c>
      <c r="D134" s="128">
        <f>SUM(E134:J134)</f>
        <v>14062.463</v>
      </c>
      <c r="E134" s="126">
        <f>SUM(E117)</f>
        <v>952</v>
      </c>
      <c r="F134" s="126">
        <f>SUM(F117)</f>
        <v>0</v>
      </c>
      <c r="G134" s="126">
        <f>SUM(G117)</f>
        <v>0</v>
      </c>
      <c r="H134" s="126">
        <f>SUM(H117)</f>
        <v>11641.333000000001</v>
      </c>
      <c r="I134" s="126">
        <f>SUM(I84,I85,I92,I95:I96,I99:I105,I112:I116)</f>
        <v>1461.1299999999999</v>
      </c>
      <c r="J134" s="129">
        <f>SUM(J125,J131:J133)</f>
        <v>8</v>
      </c>
      <c r="K134" s="100">
        <f t="shared" si="31"/>
        <v>764.95299999999952</v>
      </c>
      <c r="L134" s="145">
        <f t="shared" si="28"/>
        <v>5.7526033069349003E-2</v>
      </c>
      <c r="M134" s="146" t="b">
        <f t="shared" si="32"/>
        <v>1</v>
      </c>
      <c r="N134" s="102" t="str">
        <f t="shared" si="29"/>
        <v>-</v>
      </c>
    </row>
    <row r="135" spans="1:14" ht="15" customHeight="1" thickBot="1" x14ac:dyDescent="0.3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82" t="e">
        <f t="shared" si="32"/>
        <v>#DIV/0!</v>
      </c>
      <c r="N135" s="132"/>
    </row>
    <row r="136" spans="1:14" x14ac:dyDescent="0.25">
      <c r="A136" s="273" t="s">
        <v>185</v>
      </c>
      <c r="B136" s="133">
        <f>SUM('P1_VH za uplynulá období_HČ'!E136)</f>
        <v>0</v>
      </c>
      <c r="C136" s="133">
        <f t="shared" ref="C136:J136" si="38">SUM(C134-C80)</f>
        <v>1.8189894035458565E-12</v>
      </c>
      <c r="D136" s="133">
        <f t="shared" si="38"/>
        <v>0</v>
      </c>
      <c r="E136" s="222">
        <f t="shared" si="38"/>
        <v>0</v>
      </c>
      <c r="F136" s="222">
        <f t="shared" si="38"/>
        <v>0</v>
      </c>
      <c r="G136" s="222">
        <f t="shared" si="38"/>
        <v>0</v>
      </c>
      <c r="H136" s="222">
        <f t="shared" si="38"/>
        <v>0</v>
      </c>
      <c r="I136" s="222">
        <f t="shared" si="38"/>
        <v>-2.2737367544323206E-13</v>
      </c>
      <c r="J136" s="222">
        <f t="shared" si="38"/>
        <v>0</v>
      </c>
      <c r="K136" s="133">
        <f>SUM(D136-C136)</f>
        <v>-1.8189894035458565E-12</v>
      </c>
      <c r="L136" s="134">
        <f t="shared" ref="L136:L138" si="39">SUM(D136/C136)-1</f>
        <v>-1</v>
      </c>
      <c r="M136" s="82" t="b">
        <f t="shared" si="32"/>
        <v>0</v>
      </c>
      <c r="N136" s="135">
        <f t="shared" ref="N136:N138" si="40">IF(M136=TRUE,"-",L136)</f>
        <v>-1</v>
      </c>
    </row>
    <row r="137" spans="1:14" ht="15.75" thickBot="1" x14ac:dyDescent="0.3">
      <c r="A137" s="274" t="s">
        <v>186</v>
      </c>
      <c r="B137" s="163"/>
      <c r="C137" s="163"/>
      <c r="D137" s="163"/>
      <c r="E137" s="223" t="s">
        <v>96</v>
      </c>
      <c r="F137" s="223" t="s">
        <v>96</v>
      </c>
      <c r="G137" s="223" t="s">
        <v>96</v>
      </c>
      <c r="H137" s="223" t="s">
        <v>96</v>
      </c>
      <c r="I137" s="223" t="s">
        <v>96</v>
      </c>
      <c r="J137" s="223" t="s">
        <v>96</v>
      </c>
      <c r="K137" s="162">
        <f>SUM(D137-C137)</f>
        <v>0</v>
      </c>
      <c r="L137" s="164" t="e">
        <f t="shared" si="39"/>
        <v>#DIV/0!</v>
      </c>
      <c r="M137" s="94" t="e">
        <f t="shared" si="32"/>
        <v>#DIV/0!</v>
      </c>
      <c r="N137" s="165" t="e">
        <f t="shared" si="40"/>
        <v>#DIV/0!</v>
      </c>
    </row>
    <row r="138" spans="1:14" ht="21" customHeight="1" thickBot="1" x14ac:dyDescent="0.3">
      <c r="A138" s="275" t="s">
        <v>187</v>
      </c>
      <c r="B138" s="166">
        <f>SUM(B136:B137)</f>
        <v>0</v>
      </c>
      <c r="C138" s="166">
        <f>SUM(C136:C137)</f>
        <v>1.8189894035458565E-12</v>
      </c>
      <c r="D138" s="167">
        <f>SUM(D136:D137)</f>
        <v>0</v>
      </c>
      <c r="E138" s="224" t="s">
        <v>96</v>
      </c>
      <c r="F138" s="224" t="s">
        <v>96</v>
      </c>
      <c r="G138" s="224" t="s">
        <v>96</v>
      </c>
      <c r="H138" s="224" t="s">
        <v>96</v>
      </c>
      <c r="I138" s="224" t="s">
        <v>96</v>
      </c>
      <c r="J138" s="224" t="s">
        <v>96</v>
      </c>
      <c r="K138" s="166">
        <f>SUM(D138-C138)</f>
        <v>-1.8189894035458565E-12</v>
      </c>
      <c r="L138" s="168">
        <f t="shared" si="39"/>
        <v>-1</v>
      </c>
      <c r="M138" s="169" t="b">
        <f t="shared" si="32"/>
        <v>0</v>
      </c>
      <c r="N138" s="170">
        <f t="shared" si="40"/>
        <v>-1</v>
      </c>
    </row>
    <row r="139" spans="1:14" ht="6.75" customHeight="1" x14ac:dyDescent="0.25">
      <c r="A139" s="3"/>
      <c r="B139" s="3"/>
      <c r="C139" s="3"/>
      <c r="D139" s="3"/>
    </row>
    <row r="140" spans="1:14" ht="6" customHeight="1" x14ac:dyDescent="0.25">
      <c r="A140" s="3"/>
      <c r="B140" s="3"/>
      <c r="C140" s="3"/>
      <c r="D140" s="3"/>
    </row>
    <row r="141" spans="1:14" x14ac:dyDescent="0.25">
      <c r="A141" s="277" t="s">
        <v>204</v>
      </c>
      <c r="B141" s="3"/>
      <c r="C141" s="3"/>
      <c r="D141" s="19"/>
      <c r="E141" s="282" t="s">
        <v>125</v>
      </c>
      <c r="G141" s="58"/>
      <c r="H141" s="58"/>
      <c r="I141" s="58"/>
      <c r="J141" s="59"/>
    </row>
    <row r="142" spans="1:14" x14ac:dyDescent="0.25">
      <c r="A142" s="277" t="s">
        <v>200</v>
      </c>
      <c r="B142" s="3"/>
      <c r="C142" s="3"/>
      <c r="D142" s="19"/>
      <c r="E142" s="283" t="s">
        <v>162</v>
      </c>
      <c r="G142" s="60"/>
      <c r="H142" s="60"/>
      <c r="I142" s="60"/>
      <c r="J142" s="60"/>
    </row>
    <row r="143" spans="1:14" x14ac:dyDescent="0.25">
      <c r="A143" s="279"/>
      <c r="B143" s="3"/>
      <c r="C143" s="3"/>
      <c r="D143" s="22"/>
      <c r="E143" s="283" t="s">
        <v>163</v>
      </c>
      <c r="G143" s="62"/>
      <c r="H143" s="62"/>
      <c r="I143" s="62"/>
      <c r="J143" s="62"/>
    </row>
    <row r="144" spans="1:14" x14ac:dyDescent="0.25">
      <c r="A144" s="279"/>
      <c r="B144" s="3"/>
      <c r="C144" s="3"/>
      <c r="D144" s="22"/>
      <c r="E144" s="283" t="s">
        <v>130</v>
      </c>
      <c r="G144" s="62"/>
      <c r="H144" s="62"/>
      <c r="I144" s="62"/>
      <c r="J144" s="62"/>
    </row>
    <row r="145" spans="1:10" x14ac:dyDescent="0.25">
      <c r="A145" s="279"/>
      <c r="B145" s="3"/>
      <c r="C145" s="3"/>
      <c r="D145" s="22"/>
      <c r="E145" s="284" t="s">
        <v>164</v>
      </c>
      <c r="G145" s="60"/>
      <c r="H145" s="60"/>
      <c r="I145" s="60"/>
      <c r="J145" s="60"/>
    </row>
    <row r="146" spans="1:10" x14ac:dyDescent="0.25">
      <c r="A146" s="279"/>
      <c r="B146" s="3"/>
      <c r="C146" s="3"/>
      <c r="D146" s="22"/>
      <c r="E146" s="284" t="s">
        <v>165</v>
      </c>
      <c r="G146" s="60"/>
      <c r="H146" s="60"/>
      <c r="I146" s="60"/>
      <c r="J146" s="60"/>
    </row>
    <row r="147" spans="1:10" x14ac:dyDescent="0.25">
      <c r="A147" s="280"/>
      <c r="B147" s="3"/>
      <c r="C147" s="3"/>
      <c r="D147" s="22"/>
      <c r="E147" s="284" t="s">
        <v>166</v>
      </c>
      <c r="G147" s="60"/>
      <c r="H147" s="60"/>
      <c r="I147" s="60"/>
      <c r="J147" s="60"/>
    </row>
    <row r="148" spans="1:10" x14ac:dyDescent="0.25">
      <c r="A148" s="280"/>
      <c r="B148" s="3"/>
      <c r="C148" s="3"/>
      <c r="D148" s="22"/>
      <c r="E148" s="284" t="s">
        <v>167</v>
      </c>
      <c r="G148" s="60"/>
      <c r="H148" s="60"/>
      <c r="I148" s="60"/>
      <c r="J148" s="60"/>
    </row>
    <row r="149" spans="1:10" x14ac:dyDescent="0.25">
      <c r="A149" s="278" t="s">
        <v>205</v>
      </c>
      <c r="B149" s="3"/>
      <c r="C149" s="3"/>
      <c r="D149" s="22"/>
      <c r="E149" s="283" t="s">
        <v>133</v>
      </c>
      <c r="G149" s="60"/>
      <c r="H149" s="60"/>
      <c r="I149" s="60"/>
      <c r="J149" s="60"/>
    </row>
    <row r="150" spans="1:10" x14ac:dyDescent="0.25">
      <c r="A150" s="281" t="s">
        <v>188</v>
      </c>
      <c r="B150" s="3"/>
      <c r="C150" s="3"/>
      <c r="D150" s="22"/>
      <c r="E150" s="283" t="s">
        <v>126</v>
      </c>
      <c r="G150" s="63"/>
      <c r="H150" s="63"/>
      <c r="I150" s="63"/>
      <c r="J150" s="63"/>
    </row>
    <row r="151" spans="1:10" x14ac:dyDescent="0.25">
      <c r="A151" s="280"/>
      <c r="B151" s="3"/>
      <c r="C151" s="3"/>
      <c r="D151" s="22"/>
      <c r="E151" s="284" t="s">
        <v>168</v>
      </c>
      <c r="G151" s="63"/>
      <c r="H151" s="63"/>
      <c r="I151" s="63"/>
      <c r="J151" s="63"/>
    </row>
    <row r="152" spans="1:10" x14ac:dyDescent="0.25">
      <c r="A152" s="3"/>
      <c r="B152" s="3"/>
      <c r="C152" s="3"/>
      <c r="D152" s="22"/>
      <c r="E152" s="283" t="s">
        <v>127</v>
      </c>
      <c r="G152" s="63"/>
      <c r="H152" s="63"/>
      <c r="I152" s="63"/>
      <c r="J152" s="63"/>
    </row>
    <row r="153" spans="1:10" x14ac:dyDescent="0.25">
      <c r="A153" s="3"/>
      <c r="B153" s="3"/>
      <c r="C153" s="3"/>
      <c r="D153" s="22"/>
      <c r="E153" s="283" t="s">
        <v>128</v>
      </c>
      <c r="G153" s="63"/>
      <c r="H153" s="63"/>
      <c r="I153" s="63"/>
      <c r="J153" s="63"/>
    </row>
    <row r="154" spans="1:10" x14ac:dyDescent="0.25">
      <c r="A154" s="3"/>
      <c r="B154" s="3"/>
      <c r="C154" s="3"/>
      <c r="D154" s="22"/>
      <c r="E154" s="283" t="s">
        <v>129</v>
      </c>
      <c r="G154" s="64"/>
      <c r="H154" s="64"/>
      <c r="I154" s="64"/>
      <c r="J154" s="64"/>
    </row>
    <row r="155" spans="1:10" x14ac:dyDescent="0.25">
      <c r="A155" s="3"/>
      <c r="B155" s="19"/>
      <c r="C155" s="3"/>
      <c r="D155" s="24"/>
      <c r="E155" s="283" t="s">
        <v>132</v>
      </c>
      <c r="G155" s="64"/>
      <c r="H155" s="64"/>
      <c r="I155" s="64"/>
      <c r="J155" s="64"/>
    </row>
    <row r="156" spans="1:10" x14ac:dyDescent="0.25">
      <c r="A156" s="21"/>
      <c r="B156" s="3"/>
      <c r="C156" s="3"/>
      <c r="D156" s="3"/>
      <c r="E156" s="283" t="s">
        <v>131</v>
      </c>
    </row>
    <row r="157" spans="1:10" x14ac:dyDescent="0.25">
      <c r="A157" s="3"/>
      <c r="B157" s="3"/>
      <c r="C157" s="3"/>
      <c r="D157" s="3"/>
      <c r="E157" s="284" t="s">
        <v>169</v>
      </c>
    </row>
    <row r="158" spans="1:10" x14ac:dyDescent="0.25">
      <c r="A158" s="3"/>
      <c r="B158" s="3"/>
      <c r="C158" s="3"/>
      <c r="D158" s="3"/>
      <c r="E158" s="284" t="s">
        <v>170</v>
      </c>
    </row>
    <row r="159" spans="1:10" x14ac:dyDescent="0.25">
      <c r="A159" s="3"/>
      <c r="B159" s="3"/>
      <c r="C159" s="3"/>
      <c r="D159" s="3"/>
      <c r="E159" s="285"/>
    </row>
    <row r="160" spans="1:10" x14ac:dyDescent="0.25">
      <c r="A160" s="3"/>
      <c r="B160" s="3"/>
      <c r="C160" s="3"/>
      <c r="D160" s="3"/>
      <c r="E160" s="285"/>
    </row>
    <row r="161" spans="1:4" x14ac:dyDescent="0.25">
      <c r="A161" s="3"/>
      <c r="B161" s="3"/>
      <c r="C161" s="3"/>
      <c r="D161" s="3"/>
    </row>
    <row r="162" spans="1:4" x14ac:dyDescent="0.25">
      <c r="A162" s="3"/>
      <c r="B162" s="3"/>
      <c r="C162" s="3"/>
      <c r="D162" s="3"/>
    </row>
    <row r="163" spans="1:4" x14ac:dyDescent="0.25">
      <c r="A163" s="3"/>
      <c r="B163" s="3"/>
      <c r="C163" s="3"/>
      <c r="D163" s="3"/>
    </row>
  </sheetData>
  <sheetProtection insertColumns="0" insertRows="0" deleteColumns="0" deleteRows="0" autoFilter="0"/>
  <mergeCells count="2">
    <mergeCell ref="A4:A5"/>
    <mergeCell ref="A82:A83"/>
  </mergeCells>
  <conditionalFormatting sqref="B6:B80">
    <cfRule type="cellIs" dxfId="4" priority="5" operator="lessThan">
      <formula>0</formula>
    </cfRule>
  </conditionalFormatting>
  <conditionalFormatting sqref="D138">
    <cfRule type="cellIs" dxfId="3" priority="2" operator="lessThan">
      <formula>0</formula>
    </cfRule>
  </conditionalFormatting>
  <conditionalFormatting sqref="D136">
    <cfRule type="cellIs" dxfId="2" priority="1" operator="lessThan">
      <formula>0</formula>
    </cfRule>
  </conditionalFormatting>
  <printOptions horizontalCentered="1"/>
  <pageMargins left="0.19685039370078741" right="0.19685039370078741" top="0.78740157480314965" bottom="0.39370078740157483" header="0.31496062992125984" footer="0.31496062992125984"/>
  <pageSetup paperSize="8" scale="79" orientation="landscape" r:id="rId1"/>
  <headerFooter>
    <oddHeader>&amp;RPříloha č. 2</oddHeader>
    <oddFooter>&amp;R&amp;P z celkem &amp;N</oddFooter>
  </headerFooter>
  <rowBreaks count="1" manualBreakCount="1">
    <brk id="8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E100"/>
  <sheetViews>
    <sheetView zoomScaleNormal="100" workbookViewId="0">
      <selection activeCell="B76" sqref="B76"/>
    </sheetView>
  </sheetViews>
  <sheetFormatPr defaultRowHeight="15" x14ac:dyDescent="0.25"/>
  <cols>
    <col min="1" max="1" width="57.140625" style="25" bestFit="1" customWidth="1"/>
    <col min="2" max="5" width="12.7109375" style="25" customWidth="1"/>
    <col min="6" max="16384" width="9.140625" style="25"/>
  </cols>
  <sheetData>
    <row r="1" spans="1:5" ht="21" customHeight="1" x14ac:dyDescent="0.3">
      <c r="A1" s="276" t="s">
        <v>196</v>
      </c>
    </row>
    <row r="2" spans="1:5" ht="18" customHeight="1" x14ac:dyDescent="0.25">
      <c r="A2" s="136" t="s">
        <v>197</v>
      </c>
      <c r="B2" s="136"/>
      <c r="C2" s="136"/>
      <c r="D2" s="136"/>
      <c r="E2" s="136"/>
    </row>
    <row r="3" spans="1:5" ht="12.75" customHeight="1" thickBot="1" x14ac:dyDescent="0.3">
      <c r="E3" s="26" t="s">
        <v>111</v>
      </c>
    </row>
    <row r="4" spans="1:5" x14ac:dyDescent="0.25">
      <c r="A4" s="286" t="s">
        <v>160</v>
      </c>
      <c r="B4" s="27" t="s">
        <v>112</v>
      </c>
      <c r="C4" s="27" t="s">
        <v>113</v>
      </c>
      <c r="D4" s="27" t="s">
        <v>114</v>
      </c>
      <c r="E4" s="28" t="s">
        <v>115</v>
      </c>
    </row>
    <row r="5" spans="1:5" ht="56.25" customHeight="1" thickBot="1" x14ac:dyDescent="0.3">
      <c r="A5" s="287"/>
      <c r="B5" s="29" t="s">
        <v>134</v>
      </c>
      <c r="C5" s="29" t="s">
        <v>177</v>
      </c>
      <c r="D5" s="29" t="s">
        <v>189</v>
      </c>
      <c r="E5" s="30" t="s">
        <v>190</v>
      </c>
    </row>
    <row r="6" spans="1:5" ht="15.75" thickTop="1" x14ac:dyDescent="0.25">
      <c r="A6" s="46" t="s">
        <v>8</v>
      </c>
      <c r="B6" s="47">
        <f>SUM(B7:B8)</f>
        <v>0</v>
      </c>
      <c r="C6" s="47">
        <f t="shared" ref="C6:D6" si="0">SUM(C7:C8)</f>
        <v>0</v>
      </c>
      <c r="D6" s="172">
        <f t="shared" si="0"/>
        <v>0</v>
      </c>
      <c r="E6" s="6">
        <f>AVERAGE(B6:D6)</f>
        <v>0</v>
      </c>
    </row>
    <row r="7" spans="1:5" x14ac:dyDescent="0.25">
      <c r="A7" s="173" t="s">
        <v>84</v>
      </c>
      <c r="B7" s="17">
        <v>0</v>
      </c>
      <c r="C7" s="17">
        <v>0</v>
      </c>
      <c r="D7" s="17">
        <v>0</v>
      </c>
      <c r="E7" s="5">
        <f>AVERAGE(B7:D7)</f>
        <v>0</v>
      </c>
    </row>
    <row r="8" spans="1:5" x14ac:dyDescent="0.25">
      <c r="A8" s="174" t="s">
        <v>105</v>
      </c>
      <c r="B8" s="17">
        <v>0</v>
      </c>
      <c r="C8" s="17">
        <v>0</v>
      </c>
      <c r="D8" s="17">
        <v>0</v>
      </c>
      <c r="E8" s="5">
        <f t="shared" ref="E8:E47" si="1">AVERAGE(B8:D8)</f>
        <v>0</v>
      </c>
    </row>
    <row r="9" spans="1:5" x14ac:dyDescent="0.25">
      <c r="A9" s="37" t="s">
        <v>82</v>
      </c>
      <c r="B9" s="38">
        <f>SUM(B10:B13)</f>
        <v>0</v>
      </c>
      <c r="C9" s="38">
        <f t="shared" ref="C9:D9" si="2">SUM(C10:C13)</f>
        <v>0</v>
      </c>
      <c r="D9" s="38">
        <f t="shared" si="2"/>
        <v>0</v>
      </c>
      <c r="E9" s="6">
        <f t="shared" si="1"/>
        <v>0</v>
      </c>
    </row>
    <row r="10" spans="1:5" x14ac:dyDescent="0.25">
      <c r="A10" s="174" t="s">
        <v>1</v>
      </c>
      <c r="B10" s="17">
        <v>0</v>
      </c>
      <c r="C10" s="17">
        <v>0</v>
      </c>
      <c r="D10" s="17">
        <v>0</v>
      </c>
      <c r="E10" s="5">
        <f t="shared" si="1"/>
        <v>0</v>
      </c>
    </row>
    <row r="11" spans="1:5" x14ac:dyDescent="0.25">
      <c r="A11" s="174" t="s">
        <v>83</v>
      </c>
      <c r="B11" s="17">
        <v>0</v>
      </c>
      <c r="C11" s="17">
        <v>0</v>
      </c>
      <c r="D11" s="17">
        <v>0</v>
      </c>
      <c r="E11" s="5">
        <f t="shared" si="1"/>
        <v>0</v>
      </c>
    </row>
    <row r="12" spans="1:5" x14ac:dyDescent="0.25">
      <c r="A12" s="174" t="s">
        <v>2</v>
      </c>
      <c r="B12" s="17">
        <v>0</v>
      </c>
      <c r="C12" s="17">
        <v>0</v>
      </c>
      <c r="D12" s="17">
        <v>0</v>
      </c>
      <c r="E12" s="5">
        <f t="shared" si="1"/>
        <v>0</v>
      </c>
    </row>
    <row r="13" spans="1:5" x14ac:dyDescent="0.25">
      <c r="A13" s="174" t="s">
        <v>3</v>
      </c>
      <c r="B13" s="17">
        <v>0</v>
      </c>
      <c r="C13" s="17">
        <v>0</v>
      </c>
      <c r="D13" s="17">
        <v>0</v>
      </c>
      <c r="E13" s="5">
        <f t="shared" si="1"/>
        <v>0</v>
      </c>
    </row>
    <row r="14" spans="1:5" x14ac:dyDescent="0.25">
      <c r="A14" s="175" t="s">
        <v>9</v>
      </c>
      <c r="B14" s="17">
        <v>0</v>
      </c>
      <c r="C14" s="17">
        <v>0</v>
      </c>
      <c r="D14" s="17">
        <v>0</v>
      </c>
      <c r="E14" s="5">
        <f t="shared" si="1"/>
        <v>0</v>
      </c>
    </row>
    <row r="15" spans="1:5" x14ac:dyDescent="0.25">
      <c r="A15" s="175" t="s">
        <v>13</v>
      </c>
      <c r="B15" s="17">
        <v>0</v>
      </c>
      <c r="C15" s="17">
        <v>0</v>
      </c>
      <c r="D15" s="17">
        <v>0</v>
      </c>
      <c r="E15" s="5">
        <f t="shared" si="1"/>
        <v>0</v>
      </c>
    </row>
    <row r="16" spans="1:5" x14ac:dyDescent="0.25">
      <c r="A16" s="175" t="s">
        <v>14</v>
      </c>
      <c r="B16" s="17">
        <v>0</v>
      </c>
      <c r="C16" s="17">
        <v>0</v>
      </c>
      <c r="D16" s="17">
        <v>0</v>
      </c>
      <c r="E16" s="5">
        <f t="shared" si="1"/>
        <v>0</v>
      </c>
    </row>
    <row r="17" spans="1:5" x14ac:dyDescent="0.25">
      <c r="A17" s="175" t="s">
        <v>15</v>
      </c>
      <c r="B17" s="17">
        <v>0</v>
      </c>
      <c r="C17" s="17">
        <v>0</v>
      </c>
      <c r="D17" s="17">
        <v>0</v>
      </c>
      <c r="E17" s="5">
        <f t="shared" si="1"/>
        <v>0</v>
      </c>
    </row>
    <row r="18" spans="1:5" x14ac:dyDescent="0.25">
      <c r="A18" s="37" t="s">
        <v>17</v>
      </c>
      <c r="B18" s="38">
        <f>SUM(B19:B22)</f>
        <v>0</v>
      </c>
      <c r="C18" s="38">
        <v>0</v>
      </c>
      <c r="D18" s="38">
        <v>0</v>
      </c>
      <c r="E18" s="6">
        <f t="shared" si="1"/>
        <v>0</v>
      </c>
    </row>
    <row r="19" spans="1:5" x14ac:dyDescent="0.25">
      <c r="A19" s="174" t="s">
        <v>85</v>
      </c>
      <c r="B19" s="17">
        <v>0</v>
      </c>
      <c r="C19" s="17">
        <v>0</v>
      </c>
      <c r="D19" s="17">
        <v>0</v>
      </c>
      <c r="E19" s="5">
        <f t="shared" si="1"/>
        <v>0</v>
      </c>
    </row>
    <row r="20" spans="1:5" x14ac:dyDescent="0.25">
      <c r="A20" s="174" t="s">
        <v>86</v>
      </c>
      <c r="B20" s="17">
        <v>0</v>
      </c>
      <c r="C20" s="17">
        <v>0</v>
      </c>
      <c r="D20" s="17">
        <v>0</v>
      </c>
      <c r="E20" s="5">
        <f t="shared" si="1"/>
        <v>0</v>
      </c>
    </row>
    <row r="21" spans="1:5" x14ac:dyDescent="0.25">
      <c r="A21" s="174" t="s">
        <v>106</v>
      </c>
      <c r="B21" s="17">
        <v>0</v>
      </c>
      <c r="C21" s="17">
        <v>0</v>
      </c>
      <c r="D21" s="17">
        <v>0</v>
      </c>
      <c r="E21" s="5">
        <f t="shared" si="1"/>
        <v>0</v>
      </c>
    </row>
    <row r="22" spans="1:5" x14ac:dyDescent="0.25">
      <c r="A22" s="174" t="s">
        <v>87</v>
      </c>
      <c r="B22" s="17">
        <v>0</v>
      </c>
      <c r="C22" s="17">
        <v>0</v>
      </c>
      <c r="D22" s="17">
        <v>0</v>
      </c>
      <c r="E22" s="5">
        <f t="shared" si="1"/>
        <v>0</v>
      </c>
    </row>
    <row r="23" spans="1:5" x14ac:dyDescent="0.25">
      <c r="A23" s="37" t="s">
        <v>18</v>
      </c>
      <c r="B23" s="38">
        <f>SUM(B24:B26)</f>
        <v>0</v>
      </c>
      <c r="C23" s="38">
        <f t="shared" ref="C23:D23" si="3">SUM(C24:C26)</f>
        <v>0</v>
      </c>
      <c r="D23" s="38">
        <f t="shared" si="3"/>
        <v>0</v>
      </c>
      <c r="E23" s="6">
        <f t="shared" si="1"/>
        <v>0</v>
      </c>
    </row>
    <row r="24" spans="1:5" x14ac:dyDescent="0.25">
      <c r="A24" s="174" t="s">
        <v>88</v>
      </c>
      <c r="B24" s="17">
        <v>0</v>
      </c>
      <c r="C24" s="17">
        <v>0</v>
      </c>
      <c r="D24" s="17">
        <v>0</v>
      </c>
      <c r="E24" s="5">
        <f t="shared" si="1"/>
        <v>0</v>
      </c>
    </row>
    <row r="25" spans="1:5" x14ac:dyDescent="0.25">
      <c r="A25" s="174" t="s">
        <v>85</v>
      </c>
      <c r="B25" s="17">
        <v>0</v>
      </c>
      <c r="C25" s="17">
        <v>0</v>
      </c>
      <c r="D25" s="17">
        <v>0</v>
      </c>
      <c r="E25" s="5">
        <f t="shared" si="1"/>
        <v>0</v>
      </c>
    </row>
    <row r="26" spans="1:5" x14ac:dyDescent="0.25">
      <c r="A26" s="174" t="s">
        <v>89</v>
      </c>
      <c r="B26" s="17">
        <v>0</v>
      </c>
      <c r="C26" s="17">
        <v>0</v>
      </c>
      <c r="D26" s="17">
        <v>0</v>
      </c>
      <c r="E26" s="5">
        <f t="shared" si="1"/>
        <v>0</v>
      </c>
    </row>
    <row r="27" spans="1:5" x14ac:dyDescent="0.25">
      <c r="A27" s="175" t="s">
        <v>19</v>
      </c>
      <c r="B27" s="17">
        <v>0</v>
      </c>
      <c r="C27" s="17">
        <v>0</v>
      </c>
      <c r="D27" s="17">
        <v>0</v>
      </c>
      <c r="E27" s="5">
        <f t="shared" si="1"/>
        <v>0</v>
      </c>
    </row>
    <row r="28" spans="1:5" x14ac:dyDescent="0.25">
      <c r="A28" s="175" t="s">
        <v>20</v>
      </c>
      <c r="B28" s="17">
        <v>0</v>
      </c>
      <c r="C28" s="17">
        <v>0</v>
      </c>
      <c r="D28" s="17">
        <v>0</v>
      </c>
      <c r="E28" s="5">
        <f t="shared" si="1"/>
        <v>0</v>
      </c>
    </row>
    <row r="29" spans="1:5" x14ac:dyDescent="0.25">
      <c r="A29" s="175" t="s">
        <v>21</v>
      </c>
      <c r="B29" s="17">
        <v>0</v>
      </c>
      <c r="C29" s="17">
        <v>0</v>
      </c>
      <c r="D29" s="17">
        <v>0</v>
      </c>
      <c r="E29" s="5">
        <f t="shared" si="1"/>
        <v>0</v>
      </c>
    </row>
    <row r="30" spans="1:5" x14ac:dyDescent="0.25">
      <c r="A30" s="175" t="s">
        <v>22</v>
      </c>
      <c r="B30" s="17">
        <v>0</v>
      </c>
      <c r="C30" s="17">
        <v>0</v>
      </c>
      <c r="D30" s="17">
        <v>0</v>
      </c>
      <c r="E30" s="5">
        <f t="shared" si="1"/>
        <v>0</v>
      </c>
    </row>
    <row r="31" spans="1:5" x14ac:dyDescent="0.25">
      <c r="A31" s="175" t="s">
        <v>23</v>
      </c>
      <c r="B31" s="17">
        <v>0</v>
      </c>
      <c r="C31" s="17">
        <v>0</v>
      </c>
      <c r="D31" s="17">
        <v>0</v>
      </c>
      <c r="E31" s="5">
        <f t="shared" si="1"/>
        <v>0</v>
      </c>
    </row>
    <row r="32" spans="1:5" x14ac:dyDescent="0.25">
      <c r="A32" s="175" t="s">
        <v>25</v>
      </c>
      <c r="B32" s="17">
        <v>0</v>
      </c>
      <c r="C32" s="17">
        <v>0</v>
      </c>
      <c r="D32" s="17">
        <v>0</v>
      </c>
      <c r="E32" s="5">
        <f t="shared" si="1"/>
        <v>0</v>
      </c>
    </row>
    <row r="33" spans="1:5" x14ac:dyDescent="0.25">
      <c r="A33" s="175" t="s">
        <v>26</v>
      </c>
      <c r="B33" s="17">
        <v>0</v>
      </c>
      <c r="C33" s="17">
        <v>0</v>
      </c>
      <c r="D33" s="17">
        <v>0</v>
      </c>
      <c r="E33" s="5">
        <f t="shared" si="1"/>
        <v>0</v>
      </c>
    </row>
    <row r="34" spans="1:5" x14ac:dyDescent="0.25">
      <c r="A34" s="175" t="s">
        <v>27</v>
      </c>
      <c r="B34" s="17">
        <v>0</v>
      </c>
      <c r="C34" s="17">
        <v>0</v>
      </c>
      <c r="D34" s="17">
        <v>0</v>
      </c>
      <c r="E34" s="5">
        <f t="shared" si="1"/>
        <v>0</v>
      </c>
    </row>
    <row r="35" spans="1:5" x14ac:dyDescent="0.25">
      <c r="A35" s="175" t="s">
        <v>30</v>
      </c>
      <c r="B35" s="17">
        <v>0</v>
      </c>
      <c r="C35" s="17">
        <v>0</v>
      </c>
      <c r="D35" s="17">
        <v>0</v>
      </c>
      <c r="E35" s="5">
        <f t="shared" si="1"/>
        <v>0</v>
      </c>
    </row>
    <row r="36" spans="1:5" x14ac:dyDescent="0.25">
      <c r="A36" s="175" t="s">
        <v>32</v>
      </c>
      <c r="B36" s="17">
        <v>0</v>
      </c>
      <c r="C36" s="17">
        <v>0</v>
      </c>
      <c r="D36" s="17">
        <v>0</v>
      </c>
      <c r="E36" s="5">
        <f t="shared" si="1"/>
        <v>0</v>
      </c>
    </row>
    <row r="37" spans="1:5" x14ac:dyDescent="0.25">
      <c r="A37" s="175" t="s">
        <v>33</v>
      </c>
      <c r="B37" s="17">
        <v>0</v>
      </c>
      <c r="C37" s="17">
        <v>0</v>
      </c>
      <c r="D37" s="17">
        <v>0</v>
      </c>
      <c r="E37" s="5">
        <f t="shared" si="1"/>
        <v>0</v>
      </c>
    </row>
    <row r="38" spans="1:5" x14ac:dyDescent="0.25">
      <c r="A38" s="175" t="s">
        <v>36</v>
      </c>
      <c r="B38" s="17">
        <v>0</v>
      </c>
      <c r="C38" s="17">
        <v>0</v>
      </c>
      <c r="D38" s="17">
        <v>0</v>
      </c>
      <c r="E38" s="5">
        <f t="shared" si="1"/>
        <v>0</v>
      </c>
    </row>
    <row r="39" spans="1:5" x14ac:dyDescent="0.25">
      <c r="A39" s="175" t="s">
        <v>37</v>
      </c>
      <c r="B39" s="17">
        <v>0</v>
      </c>
      <c r="C39" s="17">
        <v>0</v>
      </c>
      <c r="D39" s="17">
        <v>0</v>
      </c>
      <c r="E39" s="5">
        <f t="shared" si="1"/>
        <v>0</v>
      </c>
    </row>
    <row r="40" spans="1:5" ht="15" customHeight="1" x14ac:dyDescent="0.25">
      <c r="A40" s="175" t="s">
        <v>38</v>
      </c>
      <c r="B40" s="17">
        <v>0</v>
      </c>
      <c r="C40" s="17">
        <v>0</v>
      </c>
      <c r="D40" s="17">
        <v>0</v>
      </c>
      <c r="E40" s="5">
        <f t="shared" si="1"/>
        <v>0</v>
      </c>
    </row>
    <row r="41" spans="1:5" x14ac:dyDescent="0.25">
      <c r="A41" s="175" t="s">
        <v>39</v>
      </c>
      <c r="B41" s="17">
        <v>0</v>
      </c>
      <c r="C41" s="17">
        <v>0</v>
      </c>
      <c r="D41" s="17">
        <v>0</v>
      </c>
      <c r="E41" s="5">
        <f t="shared" si="1"/>
        <v>0</v>
      </c>
    </row>
    <row r="42" spans="1:5" x14ac:dyDescent="0.25">
      <c r="A42" s="175" t="s">
        <v>40</v>
      </c>
      <c r="B42" s="17">
        <v>0</v>
      </c>
      <c r="C42" s="17">
        <v>0</v>
      </c>
      <c r="D42" s="17">
        <v>0</v>
      </c>
      <c r="E42" s="5">
        <f t="shared" si="1"/>
        <v>0</v>
      </c>
    </row>
    <row r="43" spans="1:5" x14ac:dyDescent="0.25">
      <c r="A43" s="175" t="s">
        <v>41</v>
      </c>
      <c r="B43" s="17">
        <v>0</v>
      </c>
      <c r="C43" s="17">
        <v>0</v>
      </c>
      <c r="D43" s="17">
        <v>0</v>
      </c>
      <c r="E43" s="5">
        <f t="shared" si="1"/>
        <v>0</v>
      </c>
    </row>
    <row r="44" spans="1:5" x14ac:dyDescent="0.25">
      <c r="A44" s="175" t="s">
        <v>43</v>
      </c>
      <c r="B44" s="17">
        <v>0</v>
      </c>
      <c r="C44" s="17">
        <v>0</v>
      </c>
      <c r="D44" s="17">
        <v>0</v>
      </c>
      <c r="E44" s="5">
        <f t="shared" si="1"/>
        <v>0</v>
      </c>
    </row>
    <row r="45" spans="1:5" x14ac:dyDescent="0.25">
      <c r="A45" s="175" t="s">
        <v>44</v>
      </c>
      <c r="B45" s="17">
        <v>0</v>
      </c>
      <c r="C45" s="17">
        <v>0</v>
      </c>
      <c r="D45" s="17">
        <v>0</v>
      </c>
      <c r="E45" s="5">
        <f t="shared" si="1"/>
        <v>0</v>
      </c>
    </row>
    <row r="46" spans="1:5" ht="15.75" thickBot="1" x14ac:dyDescent="0.3">
      <c r="A46" s="176" t="s">
        <v>45</v>
      </c>
      <c r="B46" s="17">
        <v>0</v>
      </c>
      <c r="C46" s="17">
        <v>0</v>
      </c>
      <c r="D46" s="17">
        <v>0</v>
      </c>
      <c r="E46" s="11">
        <f t="shared" si="1"/>
        <v>0</v>
      </c>
    </row>
    <row r="47" spans="1:5" ht="21" customHeight="1" thickBot="1" x14ac:dyDescent="0.3">
      <c r="A47" s="177" t="s">
        <v>7</v>
      </c>
      <c r="B47" s="178">
        <f>SUM(B6,B9,B14:B18,B23,B27:B46)</f>
        <v>0</v>
      </c>
      <c r="C47" s="178">
        <f>SUM(C6,C9,C14:C18,C23,C27:C46)</f>
        <v>0</v>
      </c>
      <c r="D47" s="178">
        <f>SUM(D6,D9,D14:D18,D23,D27:D46)</f>
        <v>0</v>
      </c>
      <c r="E47" s="10">
        <f t="shared" si="1"/>
        <v>0</v>
      </c>
    </row>
    <row r="48" spans="1:5" ht="15" customHeight="1" thickBot="1" x14ac:dyDescent="0.3">
      <c r="A48" s="179"/>
      <c r="B48" s="161"/>
      <c r="C48" s="161"/>
      <c r="D48" s="161"/>
      <c r="E48" s="161"/>
    </row>
    <row r="49" spans="1:5" ht="15" customHeight="1" x14ac:dyDescent="0.25">
      <c r="A49" s="288" t="s">
        <v>161</v>
      </c>
      <c r="B49" s="27" t="s">
        <v>112</v>
      </c>
      <c r="C49" s="27" t="s">
        <v>113</v>
      </c>
      <c r="D49" s="27" t="s">
        <v>114</v>
      </c>
      <c r="E49" s="28" t="s">
        <v>115</v>
      </c>
    </row>
    <row r="50" spans="1:5" ht="59.25" customHeight="1" thickBot="1" x14ac:dyDescent="0.3">
      <c r="A50" s="289"/>
      <c r="B50" s="29" t="s">
        <v>134</v>
      </c>
      <c r="C50" s="29" t="s">
        <v>177</v>
      </c>
      <c r="D50" s="29" t="s">
        <v>189</v>
      </c>
      <c r="E50" s="30" t="s">
        <v>190</v>
      </c>
    </row>
    <row r="51" spans="1:5" ht="15.75" thickTop="1" x14ac:dyDescent="0.25">
      <c r="A51" s="180" t="s">
        <v>56</v>
      </c>
      <c r="B51" s="185">
        <v>0</v>
      </c>
      <c r="C51" s="185">
        <v>0</v>
      </c>
      <c r="D51" s="185">
        <v>0</v>
      </c>
      <c r="E51" s="5">
        <f>AVERAGE(B51:D51)</f>
        <v>0</v>
      </c>
    </row>
    <row r="52" spans="1:5" x14ac:dyDescent="0.25">
      <c r="A52" s="33" t="s">
        <v>57</v>
      </c>
      <c r="B52" s="34">
        <f>SUM(B53:B56)</f>
        <v>0</v>
      </c>
      <c r="C52" s="34">
        <f>SUM(C53:C56)</f>
        <v>0</v>
      </c>
      <c r="D52" s="34">
        <f>SUM(D53:D56)</f>
        <v>0</v>
      </c>
      <c r="E52" s="6">
        <f t="shared" ref="E52:E71" si="4">AVERAGE(B52:D52)</f>
        <v>0</v>
      </c>
    </row>
    <row r="53" spans="1:5" x14ac:dyDescent="0.25">
      <c r="A53" s="41" t="s">
        <v>72</v>
      </c>
      <c r="B53" s="17">
        <v>0</v>
      </c>
      <c r="C53" s="17">
        <v>0</v>
      </c>
      <c r="D53" s="17">
        <v>0</v>
      </c>
      <c r="E53" s="5">
        <f t="shared" si="4"/>
        <v>0</v>
      </c>
    </row>
    <row r="54" spans="1:5" x14ac:dyDescent="0.25">
      <c r="A54" s="41" t="s">
        <v>85</v>
      </c>
      <c r="B54" s="17">
        <v>0</v>
      </c>
      <c r="C54" s="17">
        <v>0</v>
      </c>
      <c r="D54" s="17">
        <v>0</v>
      </c>
      <c r="E54" s="5">
        <f t="shared" si="4"/>
        <v>0</v>
      </c>
    </row>
    <row r="55" spans="1:5" x14ac:dyDescent="0.25">
      <c r="A55" s="41" t="s">
        <v>90</v>
      </c>
      <c r="B55" s="17">
        <v>0</v>
      </c>
      <c r="C55" s="17">
        <v>0</v>
      </c>
      <c r="D55" s="17">
        <v>0</v>
      </c>
      <c r="E55" s="5">
        <f t="shared" si="4"/>
        <v>0</v>
      </c>
    </row>
    <row r="56" spans="1:5" x14ac:dyDescent="0.25">
      <c r="A56" s="41" t="s">
        <v>98</v>
      </c>
      <c r="B56" s="17">
        <v>0</v>
      </c>
      <c r="C56" s="17">
        <v>0</v>
      </c>
      <c r="D56" s="17">
        <v>0</v>
      </c>
      <c r="E56" s="5">
        <f t="shared" si="4"/>
        <v>0</v>
      </c>
    </row>
    <row r="57" spans="1:5" x14ac:dyDescent="0.25">
      <c r="A57" s="33" t="s">
        <v>58</v>
      </c>
      <c r="B57" s="34">
        <f>SUM(B58:B59)</f>
        <v>0</v>
      </c>
      <c r="C57" s="34">
        <f>SUM(C58:C59)</f>
        <v>0</v>
      </c>
      <c r="D57" s="34">
        <f>SUM(D58:D59)</f>
        <v>0</v>
      </c>
      <c r="E57" s="6">
        <f t="shared" si="4"/>
        <v>0</v>
      </c>
    </row>
    <row r="58" spans="1:5" x14ac:dyDescent="0.25">
      <c r="A58" s="41" t="s">
        <v>103</v>
      </c>
      <c r="B58" s="17">
        <v>0</v>
      </c>
      <c r="C58" s="17">
        <v>0</v>
      </c>
      <c r="D58" s="17">
        <v>0</v>
      </c>
      <c r="E58" s="5">
        <f t="shared" si="4"/>
        <v>0</v>
      </c>
    </row>
    <row r="59" spans="1:5" x14ac:dyDescent="0.25">
      <c r="A59" s="41" t="s">
        <v>104</v>
      </c>
      <c r="B59" s="17">
        <v>0</v>
      </c>
      <c r="C59" s="17">
        <v>0</v>
      </c>
      <c r="D59" s="17">
        <v>0</v>
      </c>
      <c r="E59" s="5">
        <f t="shared" si="4"/>
        <v>0</v>
      </c>
    </row>
    <row r="60" spans="1:5" x14ac:dyDescent="0.25">
      <c r="A60" s="175" t="s">
        <v>59</v>
      </c>
      <c r="B60" s="17">
        <v>0</v>
      </c>
      <c r="C60" s="17">
        <v>0</v>
      </c>
      <c r="D60" s="17">
        <v>0</v>
      </c>
      <c r="E60" s="5">
        <f t="shared" si="4"/>
        <v>0</v>
      </c>
    </row>
    <row r="61" spans="1:5" x14ac:dyDescent="0.25">
      <c r="A61" s="175" t="s">
        <v>60</v>
      </c>
      <c r="B61" s="17">
        <v>0</v>
      </c>
      <c r="C61" s="17">
        <v>0</v>
      </c>
      <c r="D61" s="17">
        <v>0</v>
      </c>
      <c r="E61" s="5">
        <f t="shared" si="4"/>
        <v>0</v>
      </c>
    </row>
    <row r="62" spans="1:5" x14ac:dyDescent="0.25">
      <c r="A62" s="175" t="s">
        <v>61</v>
      </c>
      <c r="B62" s="17">
        <v>0</v>
      </c>
      <c r="C62" s="17">
        <v>0</v>
      </c>
      <c r="D62" s="17">
        <v>0</v>
      </c>
      <c r="E62" s="5">
        <f t="shared" si="4"/>
        <v>0</v>
      </c>
    </row>
    <row r="63" spans="1:5" x14ac:dyDescent="0.25">
      <c r="A63" s="175" t="s">
        <v>62</v>
      </c>
      <c r="B63" s="17">
        <v>0</v>
      </c>
      <c r="C63" s="17">
        <v>0</v>
      </c>
      <c r="D63" s="17">
        <v>0</v>
      </c>
      <c r="E63" s="5">
        <f t="shared" si="4"/>
        <v>0</v>
      </c>
    </row>
    <row r="64" spans="1:5" x14ac:dyDescent="0.25">
      <c r="A64" s="175" t="s">
        <v>63</v>
      </c>
      <c r="B64" s="17">
        <v>0</v>
      </c>
      <c r="C64" s="17">
        <v>0</v>
      </c>
      <c r="D64" s="17">
        <v>0</v>
      </c>
      <c r="E64" s="5">
        <f t="shared" si="4"/>
        <v>0</v>
      </c>
    </row>
    <row r="65" spans="1:5" x14ac:dyDescent="0.25">
      <c r="A65" s="175" t="s">
        <v>66</v>
      </c>
      <c r="B65" s="17">
        <v>0</v>
      </c>
      <c r="C65" s="17">
        <v>0</v>
      </c>
      <c r="D65" s="17">
        <v>0</v>
      </c>
      <c r="E65" s="5">
        <f t="shared" si="4"/>
        <v>0</v>
      </c>
    </row>
    <row r="66" spans="1:5" x14ac:dyDescent="0.25">
      <c r="A66" s="175" t="s">
        <v>67</v>
      </c>
      <c r="B66" s="17">
        <v>0</v>
      </c>
      <c r="C66" s="17">
        <v>0</v>
      </c>
      <c r="D66" s="17">
        <v>0</v>
      </c>
      <c r="E66" s="5">
        <f t="shared" si="4"/>
        <v>0</v>
      </c>
    </row>
    <row r="67" spans="1:5" x14ac:dyDescent="0.25">
      <c r="A67" s="175" t="s">
        <v>145</v>
      </c>
      <c r="B67" s="17">
        <v>0</v>
      </c>
      <c r="C67" s="17">
        <v>0</v>
      </c>
      <c r="D67" s="17">
        <v>0</v>
      </c>
      <c r="E67" s="5">
        <f t="shared" si="4"/>
        <v>0</v>
      </c>
    </row>
    <row r="68" spans="1:5" x14ac:dyDescent="0.25">
      <c r="A68" s="175" t="s">
        <v>68</v>
      </c>
      <c r="B68" s="17">
        <v>0</v>
      </c>
      <c r="C68" s="17">
        <v>0</v>
      </c>
      <c r="D68" s="17">
        <v>0</v>
      </c>
      <c r="E68" s="5">
        <f t="shared" si="4"/>
        <v>0</v>
      </c>
    </row>
    <row r="69" spans="1:5" x14ac:dyDescent="0.25">
      <c r="A69" s="175" t="s">
        <v>69</v>
      </c>
      <c r="B69" s="17">
        <v>0</v>
      </c>
      <c r="C69" s="17">
        <v>0</v>
      </c>
      <c r="D69" s="17">
        <v>0</v>
      </c>
      <c r="E69" s="5">
        <f t="shared" si="4"/>
        <v>0</v>
      </c>
    </row>
    <row r="70" spans="1:5" ht="15.75" thickBot="1" x14ac:dyDescent="0.3">
      <c r="A70" s="181" t="s">
        <v>80</v>
      </c>
      <c r="B70" s="17">
        <v>0</v>
      </c>
      <c r="C70" s="17">
        <v>0</v>
      </c>
      <c r="D70" s="17">
        <v>0</v>
      </c>
      <c r="E70" s="11">
        <f t="shared" si="4"/>
        <v>0</v>
      </c>
    </row>
    <row r="71" spans="1:5" ht="21" customHeight="1" thickBot="1" x14ac:dyDescent="0.3">
      <c r="A71" s="177" t="s">
        <v>55</v>
      </c>
      <c r="B71" s="178">
        <f>SUM(B51,B52,B57,B60:B70)</f>
        <v>0</v>
      </c>
      <c r="C71" s="178">
        <f>SUM(C51,C52,C57,C60:C70)</f>
        <v>0</v>
      </c>
      <c r="D71" s="178">
        <f>SUM(D51,D52,D57,D60:D70)</f>
        <v>0</v>
      </c>
      <c r="E71" s="10">
        <f t="shared" si="4"/>
        <v>0</v>
      </c>
    </row>
    <row r="72" spans="1:5" ht="15.75" thickBot="1" x14ac:dyDescent="0.3">
      <c r="A72" s="182"/>
      <c r="B72" s="183"/>
      <c r="C72" s="183"/>
      <c r="D72" s="183"/>
      <c r="E72" s="183"/>
    </row>
    <row r="73" spans="1:5" ht="21" customHeight="1" thickBot="1" x14ac:dyDescent="0.3">
      <c r="A73" s="184" t="s">
        <v>146</v>
      </c>
      <c r="B73" s="178">
        <f>SUM(B71-B47)</f>
        <v>0</v>
      </c>
      <c r="C73" s="178">
        <f>SUM(C71-C47)</f>
        <v>0</v>
      </c>
      <c r="D73" s="178">
        <f>SUM(D71-D47)</f>
        <v>0</v>
      </c>
      <c r="E73" s="10">
        <f>AVERAGE(B73:D73)</f>
        <v>0</v>
      </c>
    </row>
    <row r="74" spans="1:5" ht="21" customHeight="1" x14ac:dyDescent="0.25">
      <c r="A74" s="186"/>
      <c r="B74" s="187"/>
      <c r="C74" s="187"/>
      <c r="D74" s="187"/>
      <c r="E74" s="187"/>
    </row>
    <row r="75" spans="1:5" ht="68.25" customHeight="1" x14ac:dyDescent="0.25">
      <c r="A75" s="4"/>
      <c r="B75" s="20"/>
      <c r="C75" s="3"/>
      <c r="D75" s="3"/>
      <c r="E75" s="3"/>
    </row>
    <row r="76" spans="1:5" x14ac:dyDescent="0.25">
      <c r="A76" s="277" t="s">
        <v>199</v>
      </c>
      <c r="B76" s="278" t="s">
        <v>201</v>
      </c>
      <c r="C76" s="3"/>
      <c r="D76" s="3"/>
      <c r="E76" s="3"/>
    </row>
    <row r="77" spans="1:5" x14ac:dyDescent="0.25">
      <c r="A77" s="277" t="s">
        <v>200</v>
      </c>
      <c r="B77" s="281" t="s">
        <v>188</v>
      </c>
      <c r="C77" s="3"/>
      <c r="D77" s="3"/>
      <c r="E77" s="3"/>
    </row>
    <row r="78" spans="1:5" x14ac:dyDescent="0.25">
      <c r="A78" s="279"/>
      <c r="B78" s="21"/>
      <c r="C78" s="3"/>
      <c r="D78" s="3"/>
      <c r="E78" s="3"/>
    </row>
    <row r="79" spans="1:5" x14ac:dyDescent="0.25">
      <c r="A79" s="279"/>
      <c r="B79" s="23"/>
      <c r="C79" s="3"/>
      <c r="D79" s="3"/>
      <c r="E79" s="3"/>
    </row>
    <row r="80" spans="1:5" x14ac:dyDescent="0.25">
      <c r="A80" s="279"/>
      <c r="B80" s="23"/>
      <c r="C80" s="3"/>
      <c r="D80" s="3"/>
      <c r="E80" s="3"/>
    </row>
    <row r="81" spans="1:5" x14ac:dyDescent="0.25">
      <c r="A81" s="279"/>
      <c r="B81" s="23"/>
      <c r="C81" s="3"/>
      <c r="D81" s="3"/>
      <c r="E81" s="3"/>
    </row>
    <row r="82" spans="1:5" x14ac:dyDescent="0.25">
      <c r="A82" s="280"/>
      <c r="B82" s="23"/>
      <c r="C82" s="3"/>
      <c r="D82" s="3"/>
      <c r="E82" s="3"/>
    </row>
    <row r="83" spans="1:5" x14ac:dyDescent="0.25">
      <c r="A83" s="280"/>
      <c r="B83" s="21"/>
      <c r="C83" s="3"/>
      <c r="D83" s="3"/>
      <c r="E83" s="3"/>
    </row>
    <row r="84" spans="1:5" x14ac:dyDescent="0.25">
      <c r="B84" s="21"/>
      <c r="C84" s="3"/>
      <c r="D84" s="3"/>
      <c r="E84" s="3"/>
    </row>
    <row r="85" spans="1:5" x14ac:dyDescent="0.25">
      <c r="B85" s="23"/>
      <c r="C85" s="3"/>
      <c r="D85" s="3"/>
      <c r="E85" s="3"/>
    </row>
    <row r="86" spans="1:5" x14ac:dyDescent="0.25">
      <c r="A86" s="280"/>
      <c r="B86" s="21"/>
      <c r="C86" s="3"/>
      <c r="D86" s="3"/>
      <c r="E86" s="3"/>
    </row>
    <row r="87" spans="1:5" x14ac:dyDescent="0.25">
      <c r="A87" s="1"/>
      <c r="B87" s="21"/>
      <c r="C87" s="3"/>
      <c r="D87" s="3"/>
      <c r="E87" s="3"/>
    </row>
    <row r="88" spans="1:5" x14ac:dyDescent="0.25">
      <c r="A88" s="1"/>
      <c r="B88" s="21"/>
      <c r="C88" s="3"/>
      <c r="D88" s="3"/>
      <c r="E88" s="3"/>
    </row>
    <row r="89" spans="1:5" x14ac:dyDescent="0.25">
      <c r="A89" s="2"/>
      <c r="B89" s="21"/>
      <c r="C89" s="3"/>
      <c r="D89" s="3"/>
      <c r="E89" s="3"/>
    </row>
    <row r="90" spans="1:5" x14ac:dyDescent="0.25">
      <c r="A90" s="3"/>
      <c r="B90" s="21"/>
      <c r="C90" s="3"/>
      <c r="D90" s="3"/>
      <c r="E90" s="3"/>
    </row>
    <row r="91" spans="1:5" x14ac:dyDescent="0.25">
      <c r="A91" s="3"/>
      <c r="B91" s="23"/>
      <c r="C91" s="3"/>
      <c r="D91" s="3"/>
      <c r="E91" s="3"/>
    </row>
    <row r="92" spans="1:5" x14ac:dyDescent="0.25">
      <c r="A92" s="3"/>
      <c r="B92" s="23"/>
      <c r="C92" s="3"/>
      <c r="D92" s="3"/>
      <c r="E92" s="3"/>
    </row>
    <row r="93" spans="1:5" x14ac:dyDescent="0.25">
      <c r="A93" s="3"/>
      <c r="B93" s="3"/>
      <c r="C93" s="3"/>
      <c r="D93" s="3"/>
      <c r="E93" s="3"/>
    </row>
    <row r="94" spans="1:5" x14ac:dyDescent="0.25">
      <c r="A94" s="3"/>
      <c r="B94" s="3"/>
      <c r="C94" s="3"/>
      <c r="D94" s="3"/>
      <c r="E94" s="3"/>
    </row>
    <row r="95" spans="1:5" x14ac:dyDescent="0.25">
      <c r="A95" s="3"/>
      <c r="B95" s="3"/>
      <c r="C95" s="3"/>
      <c r="D95" s="3"/>
      <c r="E95" s="3"/>
    </row>
    <row r="96" spans="1:5" x14ac:dyDescent="0.25">
      <c r="A96" s="3"/>
      <c r="B96" s="3"/>
      <c r="C96" s="3"/>
      <c r="D96" s="3"/>
      <c r="E96" s="3"/>
    </row>
    <row r="97" spans="1:5" x14ac:dyDescent="0.25">
      <c r="A97" s="3"/>
      <c r="B97" s="3"/>
      <c r="C97" s="3"/>
      <c r="D97" s="3"/>
      <c r="E97" s="3"/>
    </row>
    <row r="98" spans="1:5" x14ac:dyDescent="0.25">
      <c r="A98" s="3"/>
      <c r="B98" s="3"/>
      <c r="C98" s="3"/>
      <c r="D98" s="3"/>
      <c r="E98" s="3"/>
    </row>
    <row r="99" spans="1:5" x14ac:dyDescent="0.25">
      <c r="A99" s="3"/>
      <c r="B99" s="3"/>
      <c r="C99" s="3"/>
      <c r="D99" s="3"/>
      <c r="E99" s="3"/>
    </row>
    <row r="100" spans="1:5" x14ac:dyDescent="0.25">
      <c r="A100" s="3"/>
      <c r="B100" s="3"/>
      <c r="C100" s="3"/>
      <c r="D100" s="3"/>
      <c r="E100" s="3"/>
    </row>
  </sheetData>
  <sheetProtection autoFilter="0"/>
  <mergeCells count="2">
    <mergeCell ref="A4:A5"/>
    <mergeCell ref="A49:A50"/>
  </mergeCells>
  <pageMargins left="0.11811023622047245" right="0.11811023622047245" top="0.59055118110236227" bottom="0.39370078740157483" header="0.31496062992125984" footer="0.31496062992125984"/>
  <pageSetup paperSize="9" scale="92" fitToHeight="0" orientation="portrait" r:id="rId1"/>
  <headerFooter>
    <oddHeader>&amp;RPříloha č.  1</oddHeader>
    <oddFooter>&amp;R&amp;P z celkem &amp;N</oddFooter>
  </headerFooter>
  <rowBreaks count="1" manualBreakCount="1">
    <brk id="48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J89"/>
  <sheetViews>
    <sheetView topLeftCell="B7" zoomScaleNormal="100" workbookViewId="0">
      <selection activeCell="A74" sqref="A74"/>
    </sheetView>
  </sheetViews>
  <sheetFormatPr defaultRowHeight="15" x14ac:dyDescent="0.25"/>
  <cols>
    <col min="1" max="1" width="57.140625" style="25" bestFit="1" customWidth="1"/>
    <col min="2" max="2" width="16.28515625" style="25" bestFit="1" customWidth="1"/>
    <col min="3" max="5" width="11.7109375" style="25" customWidth="1"/>
    <col min="6" max="7" width="11.7109375" style="25" hidden="1" customWidth="1"/>
    <col min="8" max="8" width="11.7109375" style="25" customWidth="1"/>
    <col min="9" max="12" width="9.140625" style="25"/>
    <col min="13" max="13" width="16.28515625" style="25" bestFit="1" customWidth="1"/>
    <col min="14" max="16384" width="9.140625" style="25"/>
  </cols>
  <sheetData>
    <row r="1" spans="1:10" ht="18.75" x14ac:dyDescent="0.3">
      <c r="A1" s="276" t="s">
        <v>192</v>
      </c>
    </row>
    <row r="2" spans="1:10" x14ac:dyDescent="0.25">
      <c r="A2" s="290" t="s">
        <v>197</v>
      </c>
      <c r="B2" s="290"/>
      <c r="C2" s="290"/>
      <c r="D2" s="290"/>
      <c r="E2" s="290"/>
      <c r="F2" s="290"/>
      <c r="G2" s="290"/>
      <c r="H2" s="290"/>
      <c r="I2" s="3"/>
      <c r="J2" s="3"/>
    </row>
    <row r="3" spans="1:10" ht="15.75" thickBot="1" x14ac:dyDescent="0.3">
      <c r="B3" s="171"/>
      <c r="H3" s="26" t="s">
        <v>111</v>
      </c>
    </row>
    <row r="4" spans="1:10" ht="15" customHeight="1" x14ac:dyDescent="0.25">
      <c r="A4" s="286" t="s">
        <v>160</v>
      </c>
      <c r="B4" s="65" t="s">
        <v>112</v>
      </c>
      <c r="C4" s="65" t="s">
        <v>113</v>
      </c>
      <c r="D4" s="65" t="s">
        <v>114</v>
      </c>
      <c r="E4" s="65" t="s">
        <v>115</v>
      </c>
      <c r="F4" s="66"/>
      <c r="G4" s="66"/>
      <c r="H4" s="67" t="s">
        <v>116</v>
      </c>
    </row>
    <row r="5" spans="1:10" ht="58.5" customHeight="1" thickBot="1" x14ac:dyDescent="0.3">
      <c r="A5" s="287"/>
      <c r="B5" s="68" t="s">
        <v>178</v>
      </c>
      <c r="C5" s="68" t="s">
        <v>193</v>
      </c>
      <c r="D5" s="188" t="s">
        <v>194</v>
      </c>
      <c r="E5" s="73" t="s">
        <v>174</v>
      </c>
      <c r="F5" s="74" t="s">
        <v>175</v>
      </c>
      <c r="G5" s="74" t="s">
        <v>176</v>
      </c>
      <c r="H5" s="75" t="s">
        <v>92</v>
      </c>
    </row>
    <row r="6" spans="1:10" ht="15.75" thickTop="1" x14ac:dyDescent="0.25">
      <c r="A6" s="46" t="s">
        <v>8</v>
      </c>
      <c r="B6" s="189">
        <f>SUM('P1_VH za uplynulá období_DČ'!E6)</f>
        <v>0</v>
      </c>
      <c r="C6" s="189">
        <f>SUM(C7:C8)</f>
        <v>0</v>
      </c>
      <c r="D6" s="263">
        <f>SUM(D7:D8)</f>
        <v>0</v>
      </c>
      <c r="E6" s="190">
        <f>SUM(D6-C6)</f>
        <v>0</v>
      </c>
      <c r="F6" s="191" t="e">
        <f>SUM(D6/C6)-1</f>
        <v>#DIV/0!</v>
      </c>
      <c r="G6" s="191" t="e">
        <f>AND(ABS((SUM(D6/C6)-1))&gt;-0.09999,(ABS((SUM(D6/C6)-1)))&lt;0.09999)</f>
        <v>#DIV/0!</v>
      </c>
      <c r="H6" s="192" t="e">
        <f>IF(G6=TRUE,"-",F6)</f>
        <v>#DIV/0!</v>
      </c>
    </row>
    <row r="7" spans="1:10" x14ac:dyDescent="0.25">
      <c r="A7" s="173" t="s">
        <v>84</v>
      </c>
      <c r="B7" s="193">
        <f>SUM('P1_VH za uplynulá období_DČ'!E7)</f>
        <v>0</v>
      </c>
      <c r="C7" s="193">
        <v>0</v>
      </c>
      <c r="D7" s="264">
        <v>0</v>
      </c>
      <c r="E7" s="193">
        <f t="shared" ref="E7:E47" si="0">SUM(D7-C7)</f>
        <v>0</v>
      </c>
      <c r="F7" s="194" t="e">
        <f t="shared" ref="F7:F47" si="1">SUM(D7/C7)-1</f>
        <v>#DIV/0!</v>
      </c>
      <c r="G7" s="194" t="e">
        <f t="shared" ref="G7:G47" si="2">AND(ABS((SUM(D7/C7)-1))&gt;-0.09999,(ABS((SUM(D7/C7)-1)))&lt;0.09999)</f>
        <v>#DIV/0!</v>
      </c>
      <c r="H7" s="195" t="e">
        <f t="shared" ref="H7:H47" si="3">IF(G7=TRUE,"-",F7)</f>
        <v>#DIV/0!</v>
      </c>
    </row>
    <row r="8" spans="1:10" x14ac:dyDescent="0.25">
      <c r="A8" s="174" t="s">
        <v>105</v>
      </c>
      <c r="B8" s="193">
        <f>SUM('P1_VH za uplynulá období_DČ'!E8)</f>
        <v>0</v>
      </c>
      <c r="C8" s="193">
        <v>0</v>
      </c>
      <c r="D8" s="264">
        <v>0</v>
      </c>
      <c r="E8" s="193">
        <f t="shared" si="0"/>
        <v>0</v>
      </c>
      <c r="F8" s="194" t="e">
        <f t="shared" si="1"/>
        <v>#DIV/0!</v>
      </c>
      <c r="G8" s="194" t="e">
        <f t="shared" si="2"/>
        <v>#DIV/0!</v>
      </c>
      <c r="H8" s="195" t="e">
        <f t="shared" si="3"/>
        <v>#DIV/0!</v>
      </c>
    </row>
    <row r="9" spans="1:10" x14ac:dyDescent="0.25">
      <c r="A9" s="37" t="s">
        <v>82</v>
      </c>
      <c r="B9" s="189">
        <f>SUM('P1_VH za uplynulá období_DČ'!E9)</f>
        <v>0</v>
      </c>
      <c r="C9" s="189">
        <v>0</v>
      </c>
      <c r="D9" s="265">
        <f>SUM(D10:D13)</f>
        <v>0</v>
      </c>
      <c r="E9" s="190">
        <f t="shared" si="0"/>
        <v>0</v>
      </c>
      <c r="F9" s="191" t="e">
        <f t="shared" si="1"/>
        <v>#DIV/0!</v>
      </c>
      <c r="G9" s="191" t="e">
        <f t="shared" si="2"/>
        <v>#DIV/0!</v>
      </c>
      <c r="H9" s="192" t="e">
        <f t="shared" si="3"/>
        <v>#DIV/0!</v>
      </c>
    </row>
    <row r="10" spans="1:10" x14ac:dyDescent="0.25">
      <c r="A10" s="174" t="s">
        <v>1</v>
      </c>
      <c r="B10" s="193">
        <f>SUM('P1_VH za uplynulá období_DČ'!E10)</f>
        <v>0</v>
      </c>
      <c r="C10" s="193">
        <v>0</v>
      </c>
      <c r="D10" s="266">
        <v>0</v>
      </c>
      <c r="E10" s="193">
        <f t="shared" si="0"/>
        <v>0</v>
      </c>
      <c r="F10" s="194" t="e">
        <f t="shared" si="1"/>
        <v>#DIV/0!</v>
      </c>
      <c r="G10" s="194" t="e">
        <f t="shared" si="2"/>
        <v>#DIV/0!</v>
      </c>
      <c r="H10" s="195" t="e">
        <f t="shared" si="3"/>
        <v>#DIV/0!</v>
      </c>
    </row>
    <row r="11" spans="1:10" x14ac:dyDescent="0.25">
      <c r="A11" s="174" t="s">
        <v>83</v>
      </c>
      <c r="B11" s="193">
        <f>SUM('P1_VH za uplynulá období_DČ'!E11)</f>
        <v>0</v>
      </c>
      <c r="C11" s="193">
        <v>0</v>
      </c>
      <c r="D11" s="266">
        <v>0</v>
      </c>
      <c r="E11" s="193">
        <f t="shared" si="0"/>
        <v>0</v>
      </c>
      <c r="F11" s="194" t="e">
        <f t="shared" si="1"/>
        <v>#DIV/0!</v>
      </c>
      <c r="G11" s="194" t="e">
        <f t="shared" si="2"/>
        <v>#DIV/0!</v>
      </c>
      <c r="H11" s="195" t="e">
        <f t="shared" si="3"/>
        <v>#DIV/0!</v>
      </c>
    </row>
    <row r="12" spans="1:10" x14ac:dyDescent="0.25">
      <c r="A12" s="174" t="s">
        <v>2</v>
      </c>
      <c r="B12" s="193">
        <f>SUM('P1_VH za uplynulá období_DČ'!E12)</f>
        <v>0</v>
      </c>
      <c r="C12" s="193">
        <v>0</v>
      </c>
      <c r="D12" s="266">
        <v>0</v>
      </c>
      <c r="E12" s="193">
        <f t="shared" si="0"/>
        <v>0</v>
      </c>
      <c r="F12" s="194" t="e">
        <f t="shared" si="1"/>
        <v>#DIV/0!</v>
      </c>
      <c r="G12" s="194" t="e">
        <f t="shared" si="2"/>
        <v>#DIV/0!</v>
      </c>
      <c r="H12" s="195" t="e">
        <f t="shared" si="3"/>
        <v>#DIV/0!</v>
      </c>
    </row>
    <row r="13" spans="1:10" x14ac:dyDescent="0.25">
      <c r="A13" s="174" t="s">
        <v>3</v>
      </c>
      <c r="B13" s="193">
        <v>0</v>
      </c>
      <c r="C13" s="193">
        <v>0</v>
      </c>
      <c r="D13" s="266">
        <v>0</v>
      </c>
      <c r="E13" s="193">
        <f t="shared" si="0"/>
        <v>0</v>
      </c>
      <c r="F13" s="194" t="e">
        <f t="shared" si="1"/>
        <v>#DIV/0!</v>
      </c>
      <c r="G13" s="194" t="e">
        <f t="shared" si="2"/>
        <v>#DIV/0!</v>
      </c>
      <c r="H13" s="195" t="e">
        <f t="shared" si="3"/>
        <v>#DIV/0!</v>
      </c>
    </row>
    <row r="14" spans="1:10" x14ac:dyDescent="0.25">
      <c r="A14" s="175" t="s">
        <v>9</v>
      </c>
      <c r="B14" s="193">
        <v>0</v>
      </c>
      <c r="C14" s="193">
        <v>0</v>
      </c>
      <c r="D14" s="266">
        <v>0</v>
      </c>
      <c r="E14" s="193">
        <f t="shared" si="0"/>
        <v>0</v>
      </c>
      <c r="F14" s="194" t="e">
        <f t="shared" si="1"/>
        <v>#DIV/0!</v>
      </c>
      <c r="G14" s="194" t="e">
        <f t="shared" si="2"/>
        <v>#DIV/0!</v>
      </c>
      <c r="H14" s="195" t="e">
        <f t="shared" si="3"/>
        <v>#DIV/0!</v>
      </c>
    </row>
    <row r="15" spans="1:10" x14ac:dyDescent="0.25">
      <c r="A15" s="175" t="s">
        <v>13</v>
      </c>
      <c r="B15" s="193">
        <v>0</v>
      </c>
      <c r="C15" s="193">
        <v>0</v>
      </c>
      <c r="D15" s="266">
        <v>0</v>
      </c>
      <c r="E15" s="193">
        <f t="shared" si="0"/>
        <v>0</v>
      </c>
      <c r="F15" s="194" t="e">
        <f t="shared" si="1"/>
        <v>#DIV/0!</v>
      </c>
      <c r="G15" s="194" t="e">
        <f t="shared" si="2"/>
        <v>#DIV/0!</v>
      </c>
      <c r="H15" s="195" t="e">
        <f t="shared" si="3"/>
        <v>#DIV/0!</v>
      </c>
    </row>
    <row r="16" spans="1:10" x14ac:dyDescent="0.25">
      <c r="A16" s="175" t="s">
        <v>14</v>
      </c>
      <c r="B16" s="193">
        <v>0</v>
      </c>
      <c r="C16" s="193">
        <v>0</v>
      </c>
      <c r="D16" s="266">
        <v>0</v>
      </c>
      <c r="E16" s="193">
        <f t="shared" si="0"/>
        <v>0</v>
      </c>
      <c r="F16" s="194" t="e">
        <f t="shared" si="1"/>
        <v>#DIV/0!</v>
      </c>
      <c r="G16" s="194" t="e">
        <f t="shared" si="2"/>
        <v>#DIV/0!</v>
      </c>
      <c r="H16" s="195" t="e">
        <f t="shared" si="3"/>
        <v>#DIV/0!</v>
      </c>
    </row>
    <row r="17" spans="1:8" x14ac:dyDescent="0.25">
      <c r="A17" s="175" t="s">
        <v>15</v>
      </c>
      <c r="B17" s="193">
        <v>0</v>
      </c>
      <c r="C17" s="193">
        <v>0</v>
      </c>
      <c r="D17" s="266">
        <v>0</v>
      </c>
      <c r="E17" s="193">
        <f t="shared" si="0"/>
        <v>0</v>
      </c>
      <c r="F17" s="194" t="e">
        <f t="shared" si="1"/>
        <v>#DIV/0!</v>
      </c>
      <c r="G17" s="194" t="e">
        <f t="shared" si="2"/>
        <v>#DIV/0!</v>
      </c>
      <c r="H17" s="195" t="e">
        <f t="shared" si="3"/>
        <v>#DIV/0!</v>
      </c>
    </row>
    <row r="18" spans="1:8" x14ac:dyDescent="0.25">
      <c r="A18" s="37" t="s">
        <v>17</v>
      </c>
      <c r="B18" s="189">
        <f>SUM('P1_VH za uplynulá období_DČ'!E18)</f>
        <v>0</v>
      </c>
      <c r="C18" s="189">
        <f>SUM(C19:C22)</f>
        <v>0</v>
      </c>
      <c r="D18" s="265">
        <v>0</v>
      </c>
      <c r="E18" s="190">
        <f t="shared" si="0"/>
        <v>0</v>
      </c>
      <c r="F18" s="191" t="e">
        <f t="shared" si="1"/>
        <v>#DIV/0!</v>
      </c>
      <c r="G18" s="191" t="e">
        <f t="shared" si="2"/>
        <v>#DIV/0!</v>
      </c>
      <c r="H18" s="192" t="e">
        <f t="shared" si="3"/>
        <v>#DIV/0!</v>
      </c>
    </row>
    <row r="19" spans="1:8" x14ac:dyDescent="0.25">
      <c r="A19" s="174" t="s">
        <v>85</v>
      </c>
      <c r="B19" s="193">
        <v>0</v>
      </c>
      <c r="C19" s="193">
        <v>0</v>
      </c>
      <c r="D19" s="264">
        <v>0</v>
      </c>
      <c r="E19" s="193">
        <f t="shared" si="0"/>
        <v>0</v>
      </c>
      <c r="F19" s="194" t="e">
        <f t="shared" si="1"/>
        <v>#DIV/0!</v>
      </c>
      <c r="G19" s="194" t="e">
        <f t="shared" si="2"/>
        <v>#DIV/0!</v>
      </c>
      <c r="H19" s="195" t="e">
        <f t="shared" si="3"/>
        <v>#DIV/0!</v>
      </c>
    </row>
    <row r="20" spans="1:8" x14ac:dyDescent="0.25">
      <c r="A20" s="174" t="s">
        <v>86</v>
      </c>
      <c r="B20" s="193">
        <v>0</v>
      </c>
      <c r="C20" s="193">
        <v>0</v>
      </c>
      <c r="D20" s="264">
        <v>0</v>
      </c>
      <c r="E20" s="193">
        <f t="shared" si="0"/>
        <v>0</v>
      </c>
      <c r="F20" s="194" t="e">
        <f t="shared" si="1"/>
        <v>#DIV/0!</v>
      </c>
      <c r="G20" s="194" t="e">
        <f t="shared" si="2"/>
        <v>#DIV/0!</v>
      </c>
      <c r="H20" s="195" t="e">
        <f t="shared" si="3"/>
        <v>#DIV/0!</v>
      </c>
    </row>
    <row r="21" spans="1:8" x14ac:dyDescent="0.25">
      <c r="A21" s="174" t="s">
        <v>106</v>
      </c>
      <c r="B21" s="193">
        <v>0</v>
      </c>
      <c r="C21" s="193">
        <v>0</v>
      </c>
      <c r="D21" s="264">
        <v>0</v>
      </c>
      <c r="E21" s="193">
        <f t="shared" si="0"/>
        <v>0</v>
      </c>
      <c r="F21" s="194" t="e">
        <f t="shared" si="1"/>
        <v>#DIV/0!</v>
      </c>
      <c r="G21" s="194" t="e">
        <f t="shared" si="2"/>
        <v>#DIV/0!</v>
      </c>
      <c r="H21" s="195" t="e">
        <f t="shared" si="3"/>
        <v>#DIV/0!</v>
      </c>
    </row>
    <row r="22" spans="1:8" x14ac:dyDescent="0.25">
      <c r="A22" s="174" t="s">
        <v>87</v>
      </c>
      <c r="B22" s="193">
        <v>0</v>
      </c>
      <c r="C22" s="193">
        <v>0</v>
      </c>
      <c r="D22" s="264">
        <v>0</v>
      </c>
      <c r="E22" s="193">
        <f t="shared" si="0"/>
        <v>0</v>
      </c>
      <c r="F22" s="194" t="e">
        <f t="shared" si="1"/>
        <v>#DIV/0!</v>
      </c>
      <c r="G22" s="194" t="e">
        <f t="shared" si="2"/>
        <v>#DIV/0!</v>
      </c>
      <c r="H22" s="195" t="e">
        <f t="shared" si="3"/>
        <v>#DIV/0!</v>
      </c>
    </row>
    <row r="23" spans="1:8" x14ac:dyDescent="0.25">
      <c r="A23" s="37" t="s">
        <v>18</v>
      </c>
      <c r="B23" s="189">
        <f>SUM('P1_VH za uplynulá období_DČ'!E23)</f>
        <v>0</v>
      </c>
      <c r="C23" s="189">
        <v>0</v>
      </c>
      <c r="D23" s="265">
        <f>SUM(D24:D26)</f>
        <v>0</v>
      </c>
      <c r="E23" s="190">
        <f t="shared" si="0"/>
        <v>0</v>
      </c>
      <c r="F23" s="191" t="e">
        <f t="shared" si="1"/>
        <v>#DIV/0!</v>
      </c>
      <c r="G23" s="191" t="e">
        <f t="shared" si="2"/>
        <v>#DIV/0!</v>
      </c>
      <c r="H23" s="192" t="e">
        <f t="shared" si="3"/>
        <v>#DIV/0!</v>
      </c>
    </row>
    <row r="24" spans="1:8" x14ac:dyDescent="0.25">
      <c r="A24" s="174" t="s">
        <v>88</v>
      </c>
      <c r="B24" s="193">
        <v>0</v>
      </c>
      <c r="C24" s="193">
        <v>0</v>
      </c>
      <c r="D24" s="264">
        <v>0</v>
      </c>
      <c r="E24" s="193">
        <f t="shared" si="0"/>
        <v>0</v>
      </c>
      <c r="F24" s="194" t="e">
        <f t="shared" si="1"/>
        <v>#DIV/0!</v>
      </c>
      <c r="G24" s="194" t="e">
        <f t="shared" si="2"/>
        <v>#DIV/0!</v>
      </c>
      <c r="H24" s="195" t="e">
        <f t="shared" si="3"/>
        <v>#DIV/0!</v>
      </c>
    </row>
    <row r="25" spans="1:8" x14ac:dyDescent="0.25">
      <c r="A25" s="174" t="s">
        <v>85</v>
      </c>
      <c r="B25" s="193">
        <v>0</v>
      </c>
      <c r="C25" s="193">
        <v>0</v>
      </c>
      <c r="D25" s="264">
        <v>0</v>
      </c>
      <c r="E25" s="193">
        <f t="shared" si="0"/>
        <v>0</v>
      </c>
      <c r="F25" s="194" t="e">
        <f t="shared" si="1"/>
        <v>#DIV/0!</v>
      </c>
      <c r="G25" s="194" t="e">
        <f t="shared" si="2"/>
        <v>#DIV/0!</v>
      </c>
      <c r="H25" s="195" t="e">
        <f t="shared" si="3"/>
        <v>#DIV/0!</v>
      </c>
    </row>
    <row r="26" spans="1:8" x14ac:dyDescent="0.25">
      <c r="A26" s="174" t="s">
        <v>89</v>
      </c>
      <c r="B26" s="193">
        <v>0</v>
      </c>
      <c r="C26" s="193">
        <v>0</v>
      </c>
      <c r="D26" s="264">
        <v>0</v>
      </c>
      <c r="E26" s="193">
        <f t="shared" si="0"/>
        <v>0</v>
      </c>
      <c r="F26" s="194" t="e">
        <f t="shared" si="1"/>
        <v>#DIV/0!</v>
      </c>
      <c r="G26" s="194" t="e">
        <f t="shared" si="2"/>
        <v>#DIV/0!</v>
      </c>
      <c r="H26" s="195" t="e">
        <f t="shared" si="3"/>
        <v>#DIV/0!</v>
      </c>
    </row>
    <row r="27" spans="1:8" x14ac:dyDescent="0.25">
      <c r="A27" s="175" t="s">
        <v>19</v>
      </c>
      <c r="B27" s="193">
        <v>0</v>
      </c>
      <c r="C27" s="193">
        <v>0</v>
      </c>
      <c r="D27" s="264">
        <v>0</v>
      </c>
      <c r="E27" s="193">
        <f t="shared" si="0"/>
        <v>0</v>
      </c>
      <c r="F27" s="194" t="e">
        <f t="shared" si="1"/>
        <v>#DIV/0!</v>
      </c>
      <c r="G27" s="194" t="e">
        <f t="shared" si="2"/>
        <v>#DIV/0!</v>
      </c>
      <c r="H27" s="195" t="e">
        <f t="shared" si="3"/>
        <v>#DIV/0!</v>
      </c>
    </row>
    <row r="28" spans="1:8" x14ac:dyDescent="0.25">
      <c r="A28" s="175" t="s">
        <v>20</v>
      </c>
      <c r="B28" s="193">
        <v>0</v>
      </c>
      <c r="C28" s="193">
        <v>0</v>
      </c>
      <c r="D28" s="264">
        <v>0</v>
      </c>
      <c r="E28" s="193">
        <f t="shared" si="0"/>
        <v>0</v>
      </c>
      <c r="F28" s="194" t="e">
        <f t="shared" si="1"/>
        <v>#DIV/0!</v>
      </c>
      <c r="G28" s="194" t="e">
        <f t="shared" si="2"/>
        <v>#DIV/0!</v>
      </c>
      <c r="H28" s="195" t="e">
        <f t="shared" si="3"/>
        <v>#DIV/0!</v>
      </c>
    </row>
    <row r="29" spans="1:8" x14ac:dyDescent="0.25">
      <c r="A29" s="175" t="s">
        <v>21</v>
      </c>
      <c r="B29" s="193">
        <f>SUM('P1_VH za uplynulá období_DČ'!E29)</f>
        <v>0</v>
      </c>
      <c r="C29" s="193">
        <v>0</v>
      </c>
      <c r="D29" s="264">
        <v>0</v>
      </c>
      <c r="E29" s="193">
        <f t="shared" si="0"/>
        <v>0</v>
      </c>
      <c r="F29" s="194" t="e">
        <f t="shared" si="1"/>
        <v>#DIV/0!</v>
      </c>
      <c r="G29" s="194" t="e">
        <f t="shared" si="2"/>
        <v>#DIV/0!</v>
      </c>
      <c r="H29" s="195" t="e">
        <f t="shared" si="3"/>
        <v>#DIV/0!</v>
      </c>
    </row>
    <row r="30" spans="1:8" x14ac:dyDescent="0.25">
      <c r="A30" s="175" t="s">
        <v>22</v>
      </c>
      <c r="B30" s="193">
        <f>SUM('P1_VH za uplynulá období_DČ'!E30)</f>
        <v>0</v>
      </c>
      <c r="C30" s="193">
        <v>0</v>
      </c>
      <c r="D30" s="264">
        <v>0</v>
      </c>
      <c r="E30" s="193">
        <f t="shared" si="0"/>
        <v>0</v>
      </c>
      <c r="F30" s="194" t="e">
        <f t="shared" si="1"/>
        <v>#DIV/0!</v>
      </c>
      <c r="G30" s="194" t="e">
        <f t="shared" si="2"/>
        <v>#DIV/0!</v>
      </c>
      <c r="H30" s="195" t="e">
        <f t="shared" si="3"/>
        <v>#DIV/0!</v>
      </c>
    </row>
    <row r="31" spans="1:8" x14ac:dyDescent="0.25">
      <c r="A31" s="175" t="s">
        <v>23</v>
      </c>
      <c r="B31" s="193">
        <f>SUM('P1_VH za uplynulá období_DČ'!E31)</f>
        <v>0</v>
      </c>
      <c r="C31" s="193">
        <v>0</v>
      </c>
      <c r="D31" s="264">
        <v>0</v>
      </c>
      <c r="E31" s="193">
        <f t="shared" si="0"/>
        <v>0</v>
      </c>
      <c r="F31" s="194" t="e">
        <f t="shared" si="1"/>
        <v>#DIV/0!</v>
      </c>
      <c r="G31" s="194" t="e">
        <f t="shared" si="2"/>
        <v>#DIV/0!</v>
      </c>
      <c r="H31" s="195" t="e">
        <f t="shared" si="3"/>
        <v>#DIV/0!</v>
      </c>
    </row>
    <row r="32" spans="1:8" x14ac:dyDescent="0.25">
      <c r="A32" s="175" t="s">
        <v>25</v>
      </c>
      <c r="B32" s="193">
        <f>SUM('P1_VH za uplynulá období_DČ'!E32)</f>
        <v>0</v>
      </c>
      <c r="C32" s="193">
        <v>0</v>
      </c>
      <c r="D32" s="264">
        <v>0</v>
      </c>
      <c r="E32" s="193">
        <f t="shared" si="0"/>
        <v>0</v>
      </c>
      <c r="F32" s="194" t="e">
        <f t="shared" si="1"/>
        <v>#DIV/0!</v>
      </c>
      <c r="G32" s="194" t="e">
        <f t="shared" si="2"/>
        <v>#DIV/0!</v>
      </c>
      <c r="H32" s="195" t="e">
        <f t="shared" si="3"/>
        <v>#DIV/0!</v>
      </c>
    </row>
    <row r="33" spans="1:8" x14ac:dyDescent="0.25">
      <c r="A33" s="175" t="s">
        <v>26</v>
      </c>
      <c r="B33" s="193">
        <f>SUM('P1_VH za uplynulá období_DČ'!E33)</f>
        <v>0</v>
      </c>
      <c r="C33" s="193">
        <v>0</v>
      </c>
      <c r="D33" s="264">
        <v>0</v>
      </c>
      <c r="E33" s="193">
        <f t="shared" si="0"/>
        <v>0</v>
      </c>
      <c r="F33" s="194" t="e">
        <f t="shared" si="1"/>
        <v>#DIV/0!</v>
      </c>
      <c r="G33" s="194" t="e">
        <f t="shared" si="2"/>
        <v>#DIV/0!</v>
      </c>
      <c r="H33" s="195" t="e">
        <f t="shared" si="3"/>
        <v>#DIV/0!</v>
      </c>
    </row>
    <row r="34" spans="1:8" x14ac:dyDescent="0.25">
      <c r="A34" s="175" t="s">
        <v>27</v>
      </c>
      <c r="B34" s="193">
        <f>SUM('P1_VH za uplynulá období_DČ'!E34)</f>
        <v>0</v>
      </c>
      <c r="C34" s="193">
        <v>0</v>
      </c>
      <c r="D34" s="264">
        <v>0</v>
      </c>
      <c r="E34" s="193">
        <f t="shared" si="0"/>
        <v>0</v>
      </c>
      <c r="F34" s="194" t="e">
        <f t="shared" si="1"/>
        <v>#DIV/0!</v>
      </c>
      <c r="G34" s="194" t="e">
        <f t="shared" si="2"/>
        <v>#DIV/0!</v>
      </c>
      <c r="H34" s="195" t="e">
        <f t="shared" si="3"/>
        <v>#DIV/0!</v>
      </c>
    </row>
    <row r="35" spans="1:8" x14ac:dyDescent="0.25">
      <c r="A35" s="175" t="s">
        <v>30</v>
      </c>
      <c r="B35" s="193">
        <f>SUM('P1_VH za uplynulá období_DČ'!E35)</f>
        <v>0</v>
      </c>
      <c r="C35" s="193">
        <v>0</v>
      </c>
      <c r="D35" s="264">
        <v>0</v>
      </c>
      <c r="E35" s="193">
        <f t="shared" si="0"/>
        <v>0</v>
      </c>
      <c r="F35" s="194" t="e">
        <f t="shared" si="1"/>
        <v>#DIV/0!</v>
      </c>
      <c r="G35" s="194" t="e">
        <f t="shared" si="2"/>
        <v>#DIV/0!</v>
      </c>
      <c r="H35" s="195" t="e">
        <f t="shared" si="3"/>
        <v>#DIV/0!</v>
      </c>
    </row>
    <row r="36" spans="1:8" x14ac:dyDescent="0.25">
      <c r="A36" s="175" t="s">
        <v>32</v>
      </c>
      <c r="B36" s="193">
        <f>SUM('P1_VH za uplynulá období_DČ'!E36)</f>
        <v>0</v>
      </c>
      <c r="C36" s="193">
        <v>0</v>
      </c>
      <c r="D36" s="264">
        <v>0</v>
      </c>
      <c r="E36" s="193">
        <f t="shared" si="0"/>
        <v>0</v>
      </c>
      <c r="F36" s="194" t="e">
        <f t="shared" si="1"/>
        <v>#DIV/0!</v>
      </c>
      <c r="G36" s="194" t="e">
        <f t="shared" si="2"/>
        <v>#DIV/0!</v>
      </c>
      <c r="H36" s="195" t="e">
        <f t="shared" si="3"/>
        <v>#DIV/0!</v>
      </c>
    </row>
    <row r="37" spans="1:8" x14ac:dyDescent="0.25">
      <c r="A37" s="175" t="s">
        <v>33</v>
      </c>
      <c r="B37" s="193">
        <f>SUM('P1_VH za uplynulá období_DČ'!E37)</f>
        <v>0</v>
      </c>
      <c r="C37" s="193">
        <v>0</v>
      </c>
      <c r="D37" s="264">
        <v>0</v>
      </c>
      <c r="E37" s="193">
        <f t="shared" si="0"/>
        <v>0</v>
      </c>
      <c r="F37" s="194" t="e">
        <f t="shared" si="1"/>
        <v>#DIV/0!</v>
      </c>
      <c r="G37" s="194" t="e">
        <f t="shared" si="2"/>
        <v>#DIV/0!</v>
      </c>
      <c r="H37" s="195" t="e">
        <f t="shared" si="3"/>
        <v>#DIV/0!</v>
      </c>
    </row>
    <row r="38" spans="1:8" x14ac:dyDescent="0.25">
      <c r="A38" s="175" t="s">
        <v>36</v>
      </c>
      <c r="B38" s="193">
        <f>SUM('P1_VH za uplynulá období_DČ'!E38)</f>
        <v>0</v>
      </c>
      <c r="C38" s="193">
        <v>0</v>
      </c>
      <c r="D38" s="264">
        <v>0</v>
      </c>
      <c r="E38" s="193">
        <f t="shared" si="0"/>
        <v>0</v>
      </c>
      <c r="F38" s="194" t="e">
        <f t="shared" si="1"/>
        <v>#DIV/0!</v>
      </c>
      <c r="G38" s="194" t="e">
        <f t="shared" si="2"/>
        <v>#DIV/0!</v>
      </c>
      <c r="H38" s="195" t="e">
        <f t="shared" si="3"/>
        <v>#DIV/0!</v>
      </c>
    </row>
    <row r="39" spans="1:8" x14ac:dyDescent="0.25">
      <c r="A39" s="175" t="s">
        <v>37</v>
      </c>
      <c r="B39" s="193">
        <f>SUM('P1_VH za uplynulá období_DČ'!E39)</f>
        <v>0</v>
      </c>
      <c r="C39" s="193">
        <v>0</v>
      </c>
      <c r="D39" s="264">
        <v>0</v>
      </c>
      <c r="E39" s="193">
        <f t="shared" si="0"/>
        <v>0</v>
      </c>
      <c r="F39" s="194" t="e">
        <f t="shared" si="1"/>
        <v>#DIV/0!</v>
      </c>
      <c r="G39" s="194" t="e">
        <f t="shared" si="2"/>
        <v>#DIV/0!</v>
      </c>
      <c r="H39" s="195" t="e">
        <f t="shared" si="3"/>
        <v>#DIV/0!</v>
      </c>
    </row>
    <row r="40" spans="1:8" x14ac:dyDescent="0.25">
      <c r="A40" s="175" t="s">
        <v>38</v>
      </c>
      <c r="B40" s="193">
        <f>SUM('P1_VH za uplynulá období_DČ'!E40)</f>
        <v>0</v>
      </c>
      <c r="C40" s="193">
        <v>0</v>
      </c>
      <c r="D40" s="264">
        <v>0</v>
      </c>
      <c r="E40" s="193">
        <f t="shared" si="0"/>
        <v>0</v>
      </c>
      <c r="F40" s="194" t="e">
        <f t="shared" si="1"/>
        <v>#DIV/0!</v>
      </c>
      <c r="G40" s="194" t="e">
        <f t="shared" si="2"/>
        <v>#DIV/0!</v>
      </c>
      <c r="H40" s="195" t="e">
        <f t="shared" si="3"/>
        <v>#DIV/0!</v>
      </c>
    </row>
    <row r="41" spans="1:8" x14ac:dyDescent="0.25">
      <c r="A41" s="175" t="s">
        <v>39</v>
      </c>
      <c r="B41" s="193">
        <f>SUM('P1_VH za uplynulá období_DČ'!E41)</f>
        <v>0</v>
      </c>
      <c r="C41" s="193">
        <v>0</v>
      </c>
      <c r="D41" s="264">
        <v>0</v>
      </c>
      <c r="E41" s="193">
        <f t="shared" si="0"/>
        <v>0</v>
      </c>
      <c r="F41" s="194" t="e">
        <f t="shared" si="1"/>
        <v>#DIV/0!</v>
      </c>
      <c r="G41" s="194" t="e">
        <f t="shared" si="2"/>
        <v>#DIV/0!</v>
      </c>
      <c r="H41" s="195" t="e">
        <f t="shared" si="3"/>
        <v>#DIV/0!</v>
      </c>
    </row>
    <row r="42" spans="1:8" x14ac:dyDescent="0.25">
      <c r="A42" s="175" t="s">
        <v>40</v>
      </c>
      <c r="B42" s="193">
        <f>SUM('P1_VH za uplynulá období_DČ'!E42)</f>
        <v>0</v>
      </c>
      <c r="C42" s="193">
        <v>0</v>
      </c>
      <c r="D42" s="264">
        <v>0</v>
      </c>
      <c r="E42" s="193">
        <f t="shared" si="0"/>
        <v>0</v>
      </c>
      <c r="F42" s="194" t="e">
        <f t="shared" si="1"/>
        <v>#DIV/0!</v>
      </c>
      <c r="G42" s="194" t="e">
        <f t="shared" si="2"/>
        <v>#DIV/0!</v>
      </c>
      <c r="H42" s="195" t="e">
        <f t="shared" si="3"/>
        <v>#DIV/0!</v>
      </c>
    </row>
    <row r="43" spans="1:8" x14ac:dyDescent="0.25">
      <c r="A43" s="175" t="s">
        <v>41</v>
      </c>
      <c r="B43" s="193">
        <f>SUM('P1_VH za uplynulá období_DČ'!E43)</f>
        <v>0</v>
      </c>
      <c r="C43" s="193">
        <v>0</v>
      </c>
      <c r="D43" s="264">
        <v>0</v>
      </c>
      <c r="E43" s="193">
        <f t="shared" si="0"/>
        <v>0</v>
      </c>
      <c r="F43" s="194" t="e">
        <f t="shared" si="1"/>
        <v>#DIV/0!</v>
      </c>
      <c r="G43" s="194" t="e">
        <f t="shared" si="2"/>
        <v>#DIV/0!</v>
      </c>
      <c r="H43" s="195" t="e">
        <f t="shared" si="3"/>
        <v>#DIV/0!</v>
      </c>
    </row>
    <row r="44" spans="1:8" x14ac:dyDescent="0.25">
      <c r="A44" s="175" t="s">
        <v>43</v>
      </c>
      <c r="B44" s="193">
        <f>SUM('P1_VH za uplynulá období_DČ'!E44)</f>
        <v>0</v>
      </c>
      <c r="C44" s="193">
        <v>0</v>
      </c>
      <c r="D44" s="264">
        <v>0</v>
      </c>
      <c r="E44" s="193">
        <f t="shared" si="0"/>
        <v>0</v>
      </c>
      <c r="F44" s="194" t="e">
        <f t="shared" si="1"/>
        <v>#DIV/0!</v>
      </c>
      <c r="G44" s="194" t="e">
        <f t="shared" si="2"/>
        <v>#DIV/0!</v>
      </c>
      <c r="H44" s="195" t="e">
        <f t="shared" si="3"/>
        <v>#DIV/0!</v>
      </c>
    </row>
    <row r="45" spans="1:8" x14ac:dyDescent="0.25">
      <c r="A45" s="175" t="s">
        <v>44</v>
      </c>
      <c r="B45" s="193">
        <f>SUM('P1_VH za uplynulá období_DČ'!E45)</f>
        <v>0</v>
      </c>
      <c r="C45" s="193">
        <v>0</v>
      </c>
      <c r="D45" s="264">
        <v>0</v>
      </c>
      <c r="E45" s="193">
        <f t="shared" si="0"/>
        <v>0</v>
      </c>
      <c r="F45" s="194" t="e">
        <f t="shared" si="1"/>
        <v>#DIV/0!</v>
      </c>
      <c r="G45" s="194" t="e">
        <f t="shared" si="2"/>
        <v>#DIV/0!</v>
      </c>
      <c r="H45" s="195" t="e">
        <f t="shared" si="3"/>
        <v>#DIV/0!</v>
      </c>
    </row>
    <row r="46" spans="1:8" ht="15.75" thickBot="1" x14ac:dyDescent="0.3">
      <c r="A46" s="176" t="s">
        <v>45</v>
      </c>
      <c r="B46" s="196">
        <f>SUM('P1_VH za uplynulá období_DČ'!E46)</f>
        <v>0</v>
      </c>
      <c r="C46" s="196">
        <v>0</v>
      </c>
      <c r="D46" s="267">
        <v>0</v>
      </c>
      <c r="E46" s="196">
        <f t="shared" si="0"/>
        <v>0</v>
      </c>
      <c r="F46" s="197" t="e">
        <f t="shared" si="1"/>
        <v>#DIV/0!</v>
      </c>
      <c r="G46" s="194" t="e">
        <f t="shared" si="2"/>
        <v>#DIV/0!</v>
      </c>
      <c r="H46" s="198" t="e">
        <f t="shared" si="3"/>
        <v>#DIV/0!</v>
      </c>
    </row>
    <row r="47" spans="1:8" ht="21" customHeight="1" thickBot="1" x14ac:dyDescent="0.3">
      <c r="A47" s="199" t="s">
        <v>7</v>
      </c>
      <c r="B47" s="228">
        <f>SUM('P1_VH za uplynulá období_DČ'!E47)</f>
        <v>0</v>
      </c>
      <c r="C47" s="228">
        <f>SUM(C6,C9,C14:C17,C18,C23,C27:C46)</f>
        <v>0</v>
      </c>
      <c r="D47" s="268">
        <f>SUM(D6,D9,D14:D17,D18,D23,D27:D46)</f>
        <v>0</v>
      </c>
      <c r="E47" s="229">
        <f t="shared" si="0"/>
        <v>0</v>
      </c>
      <c r="F47" s="230" t="e">
        <f t="shared" si="1"/>
        <v>#DIV/0!</v>
      </c>
      <c r="G47" s="231" t="e">
        <f t="shared" si="2"/>
        <v>#DIV/0!</v>
      </c>
      <c r="H47" s="232" t="e">
        <f t="shared" si="3"/>
        <v>#DIV/0!</v>
      </c>
    </row>
    <row r="48" spans="1:8" ht="15.75" thickBot="1" x14ac:dyDescent="0.3">
      <c r="A48" s="44"/>
      <c r="B48" s="200"/>
      <c r="C48" s="200"/>
      <c r="D48" s="200"/>
      <c r="E48" s="200"/>
      <c r="F48" s="200"/>
      <c r="G48" s="200"/>
      <c r="H48" s="200"/>
    </row>
    <row r="49" spans="1:8" ht="15" customHeight="1" x14ac:dyDescent="0.25">
      <c r="A49" s="288" t="s">
        <v>161</v>
      </c>
      <c r="B49" s="65" t="s">
        <v>112</v>
      </c>
      <c r="C49" s="65" t="s">
        <v>113</v>
      </c>
      <c r="D49" s="65" t="s">
        <v>114</v>
      </c>
      <c r="E49" s="65" t="s">
        <v>115</v>
      </c>
      <c r="F49" s="66"/>
      <c r="G49" s="66"/>
      <c r="H49" s="67" t="s">
        <v>116</v>
      </c>
    </row>
    <row r="50" spans="1:8" ht="60.75" thickBot="1" x14ac:dyDescent="0.3">
      <c r="A50" s="289"/>
      <c r="B50" s="68" t="s">
        <v>178</v>
      </c>
      <c r="C50" s="68" t="s">
        <v>193</v>
      </c>
      <c r="D50" s="188" t="s">
        <v>194</v>
      </c>
      <c r="E50" s="73" t="s">
        <v>174</v>
      </c>
      <c r="F50" s="74" t="s">
        <v>175</v>
      </c>
      <c r="G50" s="74" t="s">
        <v>176</v>
      </c>
      <c r="H50" s="75" t="s">
        <v>92</v>
      </c>
    </row>
    <row r="51" spans="1:8" ht="15.75" thickTop="1" x14ac:dyDescent="0.25">
      <c r="A51" s="201" t="s">
        <v>56</v>
      </c>
      <c r="B51" s="202">
        <f>SUM('P1_VH za uplynulá období_DČ'!E51)</f>
        <v>0</v>
      </c>
      <c r="C51" s="202">
        <v>0</v>
      </c>
      <c r="D51" s="269">
        <v>0</v>
      </c>
      <c r="E51" s="202">
        <f>SUM(D51-C51)</f>
        <v>0</v>
      </c>
      <c r="F51" s="203" t="e">
        <f t="shared" ref="F51:F71" si="4">SUM(D51/C51)-1</f>
        <v>#DIV/0!</v>
      </c>
      <c r="G51" s="203" t="e">
        <f>AND(ABS((SUM(D51/C51)-1))&gt;-0.09999,(ABS((SUM(D51/C51)-1)))&lt;0.09999)</f>
        <v>#DIV/0!</v>
      </c>
      <c r="H51" s="204" t="e">
        <f t="shared" ref="H51:H71" si="5">IF(G51=TRUE,"-",F51)</f>
        <v>#DIV/0!</v>
      </c>
    </row>
    <row r="52" spans="1:8" x14ac:dyDescent="0.25">
      <c r="A52" s="88" t="s">
        <v>57</v>
      </c>
      <c r="B52" s="172">
        <f>SUM('P1_VH za uplynulá období_DČ'!E52)</f>
        <v>0</v>
      </c>
      <c r="C52" s="172">
        <f>SUM(C53:C56)</f>
        <v>0</v>
      </c>
      <c r="D52" s="270">
        <f>SUM(D53:D56)</f>
        <v>0</v>
      </c>
      <c r="E52" s="172">
        <f t="shared" ref="E52:E73" si="6">SUM(D52-C52)</f>
        <v>0</v>
      </c>
      <c r="F52" s="205" t="e">
        <f t="shared" si="4"/>
        <v>#DIV/0!</v>
      </c>
      <c r="G52" s="226" t="e">
        <f t="shared" ref="G52:G71" si="7">AND(ABS((SUM(D52/C52)-1))&gt;-0.09999,(ABS((SUM(D52/C52)-1)))&lt;0.09999)</f>
        <v>#DIV/0!</v>
      </c>
      <c r="H52" s="206" t="e">
        <f t="shared" si="5"/>
        <v>#DIV/0!</v>
      </c>
    </row>
    <row r="53" spans="1:8" x14ac:dyDescent="0.25">
      <c r="A53" s="87" t="s">
        <v>72</v>
      </c>
      <c r="B53" s="202">
        <v>0</v>
      </c>
      <c r="C53" s="202">
        <v>0</v>
      </c>
      <c r="D53" s="14">
        <v>0</v>
      </c>
      <c r="E53" s="202">
        <f t="shared" si="6"/>
        <v>0</v>
      </c>
      <c r="F53" s="203" t="e">
        <f t="shared" si="4"/>
        <v>#DIV/0!</v>
      </c>
      <c r="G53" s="203" t="e">
        <f t="shared" si="7"/>
        <v>#DIV/0!</v>
      </c>
      <c r="H53" s="204" t="e">
        <f t="shared" si="5"/>
        <v>#DIV/0!</v>
      </c>
    </row>
    <row r="54" spans="1:8" x14ac:dyDescent="0.25">
      <c r="A54" s="87" t="s">
        <v>85</v>
      </c>
      <c r="B54" s="202">
        <f>SUM('P1_VH za uplynulá období_DČ'!E54)</f>
        <v>0</v>
      </c>
      <c r="C54" s="202">
        <v>0</v>
      </c>
      <c r="D54" s="14">
        <v>0</v>
      </c>
      <c r="E54" s="202">
        <f t="shared" si="6"/>
        <v>0</v>
      </c>
      <c r="F54" s="203" t="e">
        <f t="shared" si="4"/>
        <v>#DIV/0!</v>
      </c>
      <c r="G54" s="203" t="e">
        <f t="shared" si="7"/>
        <v>#DIV/0!</v>
      </c>
      <c r="H54" s="204" t="e">
        <f t="shared" si="5"/>
        <v>#DIV/0!</v>
      </c>
    </row>
    <row r="55" spans="1:8" ht="15" customHeight="1" x14ac:dyDescent="0.25">
      <c r="A55" s="87" t="s">
        <v>90</v>
      </c>
      <c r="B55" s="202">
        <f>SUM('P1_VH za uplynulá období_DČ'!E55)</f>
        <v>0</v>
      </c>
      <c r="C55" s="202">
        <v>0</v>
      </c>
      <c r="D55" s="14">
        <v>0</v>
      </c>
      <c r="E55" s="202">
        <f t="shared" si="6"/>
        <v>0</v>
      </c>
      <c r="F55" s="203" t="e">
        <f t="shared" si="4"/>
        <v>#DIV/0!</v>
      </c>
      <c r="G55" s="203" t="e">
        <f t="shared" si="7"/>
        <v>#DIV/0!</v>
      </c>
      <c r="H55" s="204" t="e">
        <f t="shared" si="5"/>
        <v>#DIV/0!</v>
      </c>
    </row>
    <row r="56" spans="1:8" x14ac:dyDescent="0.25">
      <c r="A56" s="87" t="s">
        <v>98</v>
      </c>
      <c r="B56" s="202">
        <f>SUM('P1_VH za uplynulá období_DČ'!E56)</f>
        <v>0</v>
      </c>
      <c r="C56" s="202">
        <v>0</v>
      </c>
      <c r="D56" s="14">
        <v>0</v>
      </c>
      <c r="E56" s="202">
        <f t="shared" si="6"/>
        <v>0</v>
      </c>
      <c r="F56" s="203" t="e">
        <f t="shared" si="4"/>
        <v>#DIV/0!</v>
      </c>
      <c r="G56" s="203" t="e">
        <f t="shared" si="7"/>
        <v>#DIV/0!</v>
      </c>
      <c r="H56" s="204" t="e">
        <f t="shared" si="5"/>
        <v>#DIV/0!</v>
      </c>
    </row>
    <row r="57" spans="1:8" x14ac:dyDescent="0.25">
      <c r="A57" s="88" t="s">
        <v>58</v>
      </c>
      <c r="B57" s="172">
        <f>SUM('P1_VH za uplynulá období_DČ'!E57)</f>
        <v>0</v>
      </c>
      <c r="C57" s="172">
        <f>SUM(C58:C59)</f>
        <v>0</v>
      </c>
      <c r="D57" s="270">
        <f>SUM(D58:D59)</f>
        <v>0</v>
      </c>
      <c r="E57" s="172">
        <f t="shared" si="6"/>
        <v>0</v>
      </c>
      <c r="F57" s="205" t="e">
        <f t="shared" si="4"/>
        <v>#DIV/0!</v>
      </c>
      <c r="G57" s="226" t="e">
        <f t="shared" si="7"/>
        <v>#DIV/0!</v>
      </c>
      <c r="H57" s="206" t="e">
        <f t="shared" si="5"/>
        <v>#DIV/0!</v>
      </c>
    </row>
    <row r="58" spans="1:8" ht="15" customHeight="1" x14ac:dyDescent="0.25">
      <c r="A58" s="41" t="s">
        <v>103</v>
      </c>
      <c r="B58" s="202">
        <f>SUM('P1_VH za uplynulá období_DČ'!E58)</f>
        <v>0</v>
      </c>
      <c r="C58" s="202">
        <v>0</v>
      </c>
      <c r="D58" s="14">
        <v>0</v>
      </c>
      <c r="E58" s="202">
        <f t="shared" si="6"/>
        <v>0</v>
      </c>
      <c r="F58" s="203" t="e">
        <f t="shared" si="4"/>
        <v>#DIV/0!</v>
      </c>
      <c r="G58" s="203" t="e">
        <f t="shared" si="7"/>
        <v>#DIV/0!</v>
      </c>
      <c r="H58" s="204" t="e">
        <f t="shared" si="5"/>
        <v>#DIV/0!</v>
      </c>
    </row>
    <row r="59" spans="1:8" x14ac:dyDescent="0.25">
      <c r="A59" s="41" t="s">
        <v>104</v>
      </c>
      <c r="B59" s="202">
        <f>SUM('P1_VH za uplynulá období_DČ'!E59)</f>
        <v>0</v>
      </c>
      <c r="C59" s="202">
        <v>0</v>
      </c>
      <c r="D59" s="14">
        <v>0</v>
      </c>
      <c r="E59" s="202">
        <f t="shared" si="6"/>
        <v>0</v>
      </c>
      <c r="F59" s="203" t="e">
        <f t="shared" si="4"/>
        <v>#DIV/0!</v>
      </c>
      <c r="G59" s="203" t="e">
        <f t="shared" si="7"/>
        <v>#DIV/0!</v>
      </c>
      <c r="H59" s="204" t="e">
        <f t="shared" si="5"/>
        <v>#DIV/0!</v>
      </c>
    </row>
    <row r="60" spans="1:8" ht="18" customHeight="1" x14ac:dyDescent="0.25">
      <c r="A60" s="175" t="s">
        <v>59</v>
      </c>
      <c r="B60" s="202">
        <f>SUM('P1_VH za uplynulá období_DČ'!E60)</f>
        <v>0</v>
      </c>
      <c r="C60" s="202">
        <v>0</v>
      </c>
      <c r="D60" s="14">
        <v>0</v>
      </c>
      <c r="E60" s="202">
        <f t="shared" si="6"/>
        <v>0</v>
      </c>
      <c r="F60" s="203" t="e">
        <f t="shared" si="4"/>
        <v>#DIV/0!</v>
      </c>
      <c r="G60" s="203" t="e">
        <f t="shared" si="7"/>
        <v>#DIV/0!</v>
      </c>
      <c r="H60" s="204" t="e">
        <f t="shared" si="5"/>
        <v>#DIV/0!</v>
      </c>
    </row>
    <row r="61" spans="1:8" x14ac:dyDescent="0.25">
      <c r="A61" s="175" t="s">
        <v>60</v>
      </c>
      <c r="B61" s="202">
        <f>SUM('P1_VH za uplynulá období_DČ'!E61)</f>
        <v>0</v>
      </c>
      <c r="C61" s="202">
        <v>0</v>
      </c>
      <c r="D61" s="14">
        <v>0</v>
      </c>
      <c r="E61" s="202">
        <f t="shared" si="6"/>
        <v>0</v>
      </c>
      <c r="F61" s="203" t="e">
        <f t="shared" si="4"/>
        <v>#DIV/0!</v>
      </c>
      <c r="G61" s="203" t="e">
        <f t="shared" si="7"/>
        <v>#DIV/0!</v>
      </c>
      <c r="H61" s="204" t="e">
        <f t="shared" si="5"/>
        <v>#DIV/0!</v>
      </c>
    </row>
    <row r="62" spans="1:8" x14ac:dyDescent="0.25">
      <c r="A62" s="175" t="s">
        <v>61</v>
      </c>
      <c r="B62" s="202">
        <f>SUM('P1_VH za uplynulá období_DČ'!E62)</f>
        <v>0</v>
      </c>
      <c r="C62" s="202">
        <v>0</v>
      </c>
      <c r="D62" s="14">
        <v>0</v>
      </c>
      <c r="E62" s="202">
        <f t="shared" si="6"/>
        <v>0</v>
      </c>
      <c r="F62" s="203" t="e">
        <f t="shared" si="4"/>
        <v>#DIV/0!</v>
      </c>
      <c r="G62" s="203" t="e">
        <f t="shared" si="7"/>
        <v>#DIV/0!</v>
      </c>
      <c r="H62" s="204" t="e">
        <f t="shared" si="5"/>
        <v>#DIV/0!</v>
      </c>
    </row>
    <row r="63" spans="1:8" x14ac:dyDescent="0.25">
      <c r="A63" s="175" t="s">
        <v>62</v>
      </c>
      <c r="B63" s="202">
        <f>SUM('P1_VH za uplynulá období_DČ'!E63)</f>
        <v>0</v>
      </c>
      <c r="C63" s="202">
        <v>0</v>
      </c>
      <c r="D63" s="14">
        <v>0</v>
      </c>
      <c r="E63" s="202">
        <f t="shared" si="6"/>
        <v>0</v>
      </c>
      <c r="F63" s="203" t="e">
        <f t="shared" si="4"/>
        <v>#DIV/0!</v>
      </c>
      <c r="G63" s="203" t="e">
        <f t="shared" si="7"/>
        <v>#DIV/0!</v>
      </c>
      <c r="H63" s="204" t="e">
        <f t="shared" si="5"/>
        <v>#DIV/0!</v>
      </c>
    </row>
    <row r="64" spans="1:8" x14ac:dyDescent="0.25">
      <c r="A64" s="175" t="s">
        <v>63</v>
      </c>
      <c r="B64" s="202">
        <f>SUM('P1_VH za uplynulá období_DČ'!E64)</f>
        <v>0</v>
      </c>
      <c r="C64" s="202">
        <v>0</v>
      </c>
      <c r="D64" s="14">
        <v>0</v>
      </c>
      <c r="E64" s="202">
        <f t="shared" si="6"/>
        <v>0</v>
      </c>
      <c r="F64" s="203" t="e">
        <f t="shared" si="4"/>
        <v>#DIV/0!</v>
      </c>
      <c r="G64" s="203" t="e">
        <f t="shared" si="7"/>
        <v>#DIV/0!</v>
      </c>
      <c r="H64" s="204" t="e">
        <f t="shared" si="5"/>
        <v>#DIV/0!</v>
      </c>
    </row>
    <row r="65" spans="1:10" x14ac:dyDescent="0.25">
      <c r="A65" s="175" t="s">
        <v>66</v>
      </c>
      <c r="B65" s="202">
        <f>SUM('P1_VH za uplynulá období_DČ'!E65)</f>
        <v>0</v>
      </c>
      <c r="C65" s="202">
        <v>0</v>
      </c>
      <c r="D65" s="14">
        <v>0</v>
      </c>
      <c r="E65" s="202">
        <f t="shared" si="6"/>
        <v>0</v>
      </c>
      <c r="F65" s="203" t="e">
        <f t="shared" si="4"/>
        <v>#DIV/0!</v>
      </c>
      <c r="G65" s="203" t="e">
        <f t="shared" si="7"/>
        <v>#DIV/0!</v>
      </c>
      <c r="H65" s="204" t="e">
        <f t="shared" si="5"/>
        <v>#DIV/0!</v>
      </c>
    </row>
    <row r="66" spans="1:10" x14ac:dyDescent="0.25">
      <c r="A66" s="175" t="s">
        <v>67</v>
      </c>
      <c r="B66" s="202">
        <f>SUM('P1_VH za uplynulá období_DČ'!E66)</f>
        <v>0</v>
      </c>
      <c r="C66" s="202">
        <v>0</v>
      </c>
      <c r="D66" s="14">
        <v>0</v>
      </c>
      <c r="E66" s="202">
        <f t="shared" si="6"/>
        <v>0</v>
      </c>
      <c r="F66" s="203" t="e">
        <f t="shared" si="4"/>
        <v>#DIV/0!</v>
      </c>
      <c r="G66" s="203" t="e">
        <f t="shared" si="7"/>
        <v>#DIV/0!</v>
      </c>
      <c r="H66" s="204" t="e">
        <f t="shared" si="5"/>
        <v>#DIV/0!</v>
      </c>
    </row>
    <row r="67" spans="1:10" x14ac:dyDescent="0.25">
      <c r="A67" s="175" t="s">
        <v>145</v>
      </c>
      <c r="B67" s="202">
        <f>SUM('P1_VH za uplynulá období_DČ'!E67)</f>
        <v>0</v>
      </c>
      <c r="C67" s="202">
        <v>0</v>
      </c>
      <c r="D67" s="14">
        <v>0</v>
      </c>
      <c r="E67" s="202">
        <f t="shared" si="6"/>
        <v>0</v>
      </c>
      <c r="F67" s="203" t="e">
        <f t="shared" si="4"/>
        <v>#DIV/0!</v>
      </c>
      <c r="G67" s="203" t="e">
        <f t="shared" si="7"/>
        <v>#DIV/0!</v>
      </c>
      <c r="H67" s="204" t="e">
        <f t="shared" si="5"/>
        <v>#DIV/0!</v>
      </c>
    </row>
    <row r="68" spans="1:10" x14ac:dyDescent="0.25">
      <c r="A68" s="175" t="s">
        <v>68</v>
      </c>
      <c r="B68" s="202">
        <f>SUM('P1_VH za uplynulá období_DČ'!E68)</f>
        <v>0</v>
      </c>
      <c r="C68" s="202">
        <v>0</v>
      </c>
      <c r="D68" s="14">
        <v>0</v>
      </c>
      <c r="E68" s="202">
        <f t="shared" si="6"/>
        <v>0</v>
      </c>
      <c r="F68" s="203" t="e">
        <f t="shared" si="4"/>
        <v>#DIV/0!</v>
      </c>
      <c r="G68" s="203" t="e">
        <f t="shared" si="7"/>
        <v>#DIV/0!</v>
      </c>
      <c r="H68" s="204" t="e">
        <f t="shared" si="5"/>
        <v>#DIV/0!</v>
      </c>
    </row>
    <row r="69" spans="1:10" x14ac:dyDescent="0.25">
      <c r="A69" s="175" t="s">
        <v>69</v>
      </c>
      <c r="B69" s="202">
        <f>SUM('P1_VH za uplynulá období_DČ'!E69)</f>
        <v>0</v>
      </c>
      <c r="C69" s="202">
        <v>0</v>
      </c>
      <c r="D69" s="14">
        <v>0</v>
      </c>
      <c r="E69" s="202">
        <f t="shared" si="6"/>
        <v>0</v>
      </c>
      <c r="F69" s="203" t="e">
        <f t="shared" si="4"/>
        <v>#DIV/0!</v>
      </c>
      <c r="G69" s="203" t="e">
        <f t="shared" si="7"/>
        <v>#DIV/0!</v>
      </c>
      <c r="H69" s="204" t="e">
        <f t="shared" si="5"/>
        <v>#DIV/0!</v>
      </c>
    </row>
    <row r="70" spans="1:10" ht="15.75" thickBot="1" x14ac:dyDescent="0.3">
      <c r="A70" s="207" t="s">
        <v>80</v>
      </c>
      <c r="B70" s="208">
        <f>SUM('P1_VH za uplynulá období_DČ'!E70)</f>
        <v>0</v>
      </c>
      <c r="C70" s="208">
        <v>0</v>
      </c>
      <c r="D70" s="14">
        <v>0</v>
      </c>
      <c r="E70" s="208">
        <f t="shared" si="6"/>
        <v>0</v>
      </c>
      <c r="F70" s="209" t="e">
        <f t="shared" si="4"/>
        <v>#DIV/0!</v>
      </c>
      <c r="G70" s="203" t="e">
        <f t="shared" si="7"/>
        <v>#DIV/0!</v>
      </c>
      <c r="H70" s="210" t="e">
        <f t="shared" si="5"/>
        <v>#DIV/0!</v>
      </c>
    </row>
    <row r="71" spans="1:10" ht="21" customHeight="1" thickBot="1" x14ac:dyDescent="0.3">
      <c r="A71" s="211" t="s">
        <v>55</v>
      </c>
      <c r="B71" s="212">
        <f>SUM('P1_VH za uplynulá období_DČ'!E71)</f>
        <v>0</v>
      </c>
      <c r="C71" s="212">
        <f>SUM(C51,C52,C57,C60:C70)</f>
        <v>0</v>
      </c>
      <c r="D71" s="271">
        <f>SUM(D51,D52,D57,D60:D70)</f>
        <v>0</v>
      </c>
      <c r="E71" s="212">
        <f t="shared" si="6"/>
        <v>0</v>
      </c>
      <c r="F71" s="213" t="e">
        <f t="shared" si="4"/>
        <v>#DIV/0!</v>
      </c>
      <c r="G71" s="227" t="e">
        <f t="shared" si="7"/>
        <v>#DIV/0!</v>
      </c>
      <c r="H71" s="214" t="e">
        <f t="shared" si="5"/>
        <v>#DIV/0!</v>
      </c>
    </row>
    <row r="72" spans="1:10" ht="15.75" thickBot="1" x14ac:dyDescent="0.3">
      <c r="A72" s="182"/>
      <c r="B72" s="183"/>
      <c r="C72" s="183"/>
      <c r="D72" s="183"/>
      <c r="E72" s="161"/>
      <c r="F72" s="161"/>
      <c r="G72" s="161"/>
      <c r="H72" s="215"/>
    </row>
    <row r="73" spans="1:10" ht="21" customHeight="1" thickBot="1" x14ac:dyDescent="0.3">
      <c r="A73" s="216" t="s">
        <v>146</v>
      </c>
      <c r="B73" s="212">
        <f>SUM(B71-B47)</f>
        <v>0</v>
      </c>
      <c r="C73" s="212">
        <f>SUM(C71-C47)</f>
        <v>0</v>
      </c>
      <c r="D73" s="212">
        <f>SUM(D71-D47)</f>
        <v>0</v>
      </c>
      <c r="E73" s="212">
        <f t="shared" si="6"/>
        <v>0</v>
      </c>
      <c r="F73" s="213" t="e">
        <f>SUM(D73/C73)-1</f>
        <v>#DIV/0!</v>
      </c>
      <c r="G73" s="213" t="e">
        <f>AND(ABS((SUM(D73/C73)-1))&gt;-0.09999,(ABS((SUM(D73/C73)-1)))&lt;0.09999)</f>
        <v>#DIV/0!</v>
      </c>
      <c r="H73" s="214" t="e">
        <f>IF(G73=TRUE,"-",F73)</f>
        <v>#DIV/0!</v>
      </c>
    </row>
    <row r="74" spans="1:10" ht="19.5" customHeight="1" x14ac:dyDescent="0.25">
      <c r="B74" s="217"/>
      <c r="C74" s="217"/>
      <c r="D74" s="217"/>
      <c r="E74" s="217"/>
      <c r="F74" s="217"/>
      <c r="G74" s="217"/>
      <c r="H74" s="217"/>
    </row>
    <row r="75" spans="1:10" x14ac:dyDescent="0.25">
      <c r="A75" s="277" t="s">
        <v>206</v>
      </c>
      <c r="B75" s="278" t="s">
        <v>207</v>
      </c>
      <c r="C75" s="218"/>
      <c r="D75" s="218"/>
      <c r="E75" s="218"/>
      <c r="F75" s="218"/>
      <c r="G75" s="218"/>
      <c r="H75" s="218"/>
      <c r="I75" s="3"/>
      <c r="J75" s="3"/>
    </row>
    <row r="76" spans="1:10" x14ac:dyDescent="0.25">
      <c r="A76" s="277" t="s">
        <v>200</v>
      </c>
      <c r="B76" s="278" t="s">
        <v>188</v>
      </c>
      <c r="C76" s="219"/>
      <c r="D76" s="219"/>
      <c r="E76" s="219"/>
      <c r="F76" s="219"/>
      <c r="G76" s="219"/>
      <c r="H76" s="219"/>
      <c r="I76" s="3"/>
      <c r="J76" s="3"/>
    </row>
    <row r="77" spans="1:10" x14ac:dyDescent="0.25">
      <c r="A77" s="4"/>
      <c r="B77" s="220"/>
      <c r="C77" s="220"/>
      <c r="D77" s="220"/>
      <c r="E77" s="220"/>
      <c r="F77" s="220"/>
      <c r="G77" s="220"/>
      <c r="H77" s="220"/>
      <c r="I77" s="3"/>
      <c r="J77" s="3"/>
    </row>
    <row r="78" spans="1:10" x14ac:dyDescent="0.25">
      <c r="A78" s="4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5">
      <c r="A79" s="221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5">
      <c r="A80" s="221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5">
      <c r="A81" s="1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5">
      <c r="A82" s="1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</row>
    <row r="87" spans="1:10" ht="21" customHeight="1" x14ac:dyDescent="0.25"/>
    <row r="88" spans="1:10" ht="5.0999999999999996" customHeight="1" x14ac:dyDescent="0.25"/>
    <row r="89" spans="1:10" ht="21" customHeight="1" x14ac:dyDescent="0.25"/>
  </sheetData>
  <mergeCells count="3">
    <mergeCell ref="A4:A5"/>
    <mergeCell ref="A49:A50"/>
    <mergeCell ref="A2:H2"/>
  </mergeCells>
  <conditionalFormatting sqref="B77:H77">
    <cfRule type="cellIs" dxfId="1" priority="2" stopIfTrue="1" operator="lessThan">
      <formula>0</formula>
    </cfRule>
  </conditionalFormatting>
  <conditionalFormatting sqref="B77:H77">
    <cfRule type="cellIs" dxfId="0" priority="1" stopIfTrue="1" operator="lessThan">
      <formula>0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8" scale="85" orientation="landscape" r:id="rId1"/>
  <headerFooter>
    <oddHeader>&amp;RPříloha č.2</oddHeader>
    <oddFooter>&amp;R&amp;P z celkem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P1_VH za uplynulá období_HČ</vt:lpstr>
      <vt:lpstr>P2 _PN rozpočtu 2020_HČ</vt:lpstr>
      <vt:lpstr>P1_VH za uplynulá období_DČ</vt:lpstr>
      <vt:lpstr>P2_PN rozpočtu 2020_DČ</vt:lpstr>
      <vt:lpstr>'P1_VH za uplynulá období_DČ'!Názvy_tisku</vt:lpstr>
      <vt:lpstr>'P1_VH za uplynulá období_HČ'!Názvy_tisku</vt:lpstr>
      <vt:lpstr>'P2 _PN rozpočtu 2020_HČ'!Názvy_tisku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Aleš</dc:creator>
  <cp:lastModifiedBy>ucetni</cp:lastModifiedBy>
  <cp:lastPrinted>2019-11-06T12:47:16Z</cp:lastPrinted>
  <dcterms:created xsi:type="dcterms:W3CDTF">2017-04-20T09:16:46Z</dcterms:created>
  <dcterms:modified xsi:type="dcterms:W3CDTF">2019-11-06T13:34:21Z</dcterms:modified>
</cp:coreProperties>
</file>